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crw2/Library/CloudStorage/OneDrive-UniversityofStAndrews/Documents/Plateau Perspectives/24-9-2026 meeting docs/"/>
    </mc:Choice>
  </mc:AlternateContent>
  <xr:revisionPtr revIDLastSave="0" documentId="13_ncr:1_{A66D0A4D-14AD-684B-A5CE-DCE0E0680B24}" xr6:coauthVersionLast="47" xr6:coauthVersionMax="47" xr10:uidLastSave="{00000000-0000-0000-0000-000000000000}"/>
  <bookViews>
    <workbookView xWindow="1780" yWindow="860" windowWidth="30720" windowHeight="19520" tabRatio="794" firstSheet="2" activeTab="18" xr2:uid="{5500D77A-D9FF-475D-A5F4-2319F2282CB7}"/>
  </bookViews>
  <sheets>
    <sheet name="Front Sheet" sheetId="1" r:id="rId1"/>
    <sheet name="Contents" sheetId="2" r:id="rId2"/>
    <sheet name="Trustees Report" sheetId="3" r:id="rId3"/>
    <sheet name="Trustees Report (2)" sheetId="4" r:id="rId4"/>
    <sheet name="Trustees Report (3)" sheetId="5" r:id="rId5"/>
    <sheet name="Trustees Resp" sheetId="6" r:id="rId6"/>
    <sheet name="Sheet2" sheetId="15" state="hidden" r:id="rId7"/>
    <sheet name="Ind Exam" sheetId="7" r:id="rId8"/>
    <sheet name="SOFA" sheetId="8" r:id="rId9"/>
    <sheet name="Bal sheet" sheetId="9" r:id="rId10"/>
    <sheet name="Sheet11" sheetId="24" state="hidden" r:id="rId11"/>
    <sheet name="Notes 1" sheetId="10" r:id="rId12"/>
    <sheet name="Notes 2-4" sheetId="11" r:id="rId13"/>
    <sheet name="Sheet12" sheetId="25" state="hidden" r:id="rId14"/>
    <sheet name="Sheet6" sheetId="19" state="hidden" r:id="rId15"/>
    <sheet name="Sheet4" sheetId="17" state="hidden" r:id="rId16"/>
    <sheet name="Sheet5" sheetId="18" state="hidden" r:id="rId17"/>
    <sheet name="Sheet3" sheetId="16" state="hidden" r:id="rId18"/>
    <sheet name="Notes 5-6" sheetId="12" r:id="rId19"/>
    <sheet name="Notes 7-10" sheetId="13" r:id="rId20"/>
    <sheet name="Sheet9" sheetId="22" r:id="rId21"/>
    <sheet name="Sheet7" sheetId="20" r:id="rId22"/>
    <sheet name="Sheet10" sheetId="23" r:id="rId23"/>
    <sheet name="Sheet8" sheetId="21" r:id="rId24"/>
    <sheet name="Sheet1" sheetId="14" r:id="rId25"/>
  </sheets>
  <definedNames>
    <definedName name="_xlnm.Print_Area" localSheetId="11">'Notes 1'!$A$1:$B$28</definedName>
    <definedName name="_xlnm.Print_Area" localSheetId="18">'Notes 5-6'!$A$1:$F$26</definedName>
    <definedName name="_xlnm.Print_Area" localSheetId="8">SOFA!$A$1:$H$32</definedName>
    <definedName name="_xlnm.Print_Area" localSheetId="3">'Trustees Report (2)'!$A$2:$B$35</definedName>
    <definedName name="Z_064EB94D_CA1D_2849_BCD7_C6DF5A5FADBD_.wvu.PrintArea" localSheetId="11" hidden="1">'Notes 1'!$A$1:$B$28</definedName>
    <definedName name="Z_064EB94D_CA1D_2849_BCD7_C6DF5A5FADBD_.wvu.PrintArea" localSheetId="18" hidden="1">'Notes 5-6'!$A$1:$F$26</definedName>
    <definedName name="Z_064EB94D_CA1D_2849_BCD7_C6DF5A5FADBD_.wvu.PrintArea" localSheetId="8" hidden="1">SOFA!$A$1:$H$32</definedName>
    <definedName name="Z_064EB94D_CA1D_2849_BCD7_C6DF5A5FADBD_.wvu.PrintArea" localSheetId="3" hidden="1">'Trustees Report (2)'!$A$2:$B$35</definedName>
    <definedName name="Z_064EB94D_CA1D_2849_BCD7_C6DF5A5FADBD_.wvu.Rows" localSheetId="12" hidden="1">'Notes 2-4'!$13:$15</definedName>
    <definedName name="Z_120DC98E_00B9_4089_A4C2_DC681319B580_.wvu.PrintArea" localSheetId="8" hidden="1">SOFA!$A$1:$H$32</definedName>
    <definedName name="Z_120DC98E_00B9_4089_A4C2_DC681319B580_.wvu.PrintArea" localSheetId="3" hidden="1">'Trustees Report (2)'!$A$3:$B$33</definedName>
    <definedName name="Z_120DC98E_00B9_4089_A4C2_DC681319B580_.wvu.Rows" localSheetId="12" hidden="1">'Notes 2-4'!$13:$15</definedName>
    <definedName name="Z_1BE0F61E_5D93_4265_B498_886B0D1F3222_.wvu.PrintArea" localSheetId="8" hidden="1">SOFA!$A$1:$H$32</definedName>
    <definedName name="Z_1BE0F61E_5D93_4265_B498_886B0D1F3222_.wvu.PrintArea" localSheetId="3" hidden="1">'Trustees Report (2)'!$A$3:$B$33</definedName>
    <definedName name="Z_3252CDD6_2102_4CCB_ABAF_B09E0FDA6617_.wvu.PrintArea" localSheetId="8" hidden="1">SOFA!$A$1:$H$32</definedName>
    <definedName name="Z_3252CDD6_2102_4CCB_ABAF_B09E0FDA6617_.wvu.PrintArea" localSheetId="3" hidden="1">'Trustees Report (2)'!$A$3:$B$33</definedName>
    <definedName name="Z_3252CDD6_2102_4CCB_ABAF_B09E0FDA6617_.wvu.Rows" localSheetId="12" hidden="1">'Notes 2-4'!$13:$15</definedName>
    <definedName name="Z_42402549_753A_489E_A196_1AE4ACACC5BF_.wvu.Rows" localSheetId="4" hidden="1">'Trustees Report (3)'!#REF!</definedName>
    <definedName name="Z_4F4AD8A2_25AF_4216_BDD2_E70E527766A2_.wvu.PrintArea" localSheetId="8" hidden="1">SOFA!$A$1:$H$32</definedName>
    <definedName name="Z_4F4AD8A2_25AF_4216_BDD2_E70E527766A2_.wvu.PrintArea" localSheetId="3" hidden="1">'Trustees Report (2)'!$A$3:$B$33</definedName>
    <definedName name="Z_4F4AD8A2_25AF_4216_BDD2_E70E527766A2_.wvu.Rows" localSheetId="12" hidden="1">'Notes 2-4'!$13:$15</definedName>
    <definedName name="Z_579E1228_BC30_9C4F_B6DC_37E465235EF3_.wvu.PrintArea" localSheetId="8" hidden="1">SOFA!$A$1:$H$32</definedName>
    <definedName name="Z_579E1228_BC30_9C4F_B6DC_37E465235EF3_.wvu.PrintArea" localSheetId="3" hidden="1">'Trustees Report (2)'!$A$3:$B$33</definedName>
    <definedName name="Z_579E1228_BC30_9C4F_B6DC_37E465235EF3_.wvu.Rows" localSheetId="12" hidden="1">'Notes 2-4'!$13:$15</definedName>
    <definedName name="Z_628C3B81_F482_4948_A0BC_3E63CB64C83B_.wvu.PrintArea" localSheetId="8" hidden="1">SOFA!$A$1:$H$32</definedName>
    <definedName name="Z_628C3B81_F482_4948_A0BC_3E63CB64C83B_.wvu.PrintArea" localSheetId="3" hidden="1">'Trustees Report (2)'!$A$3:$B$33</definedName>
    <definedName name="Z_7FE497BC_BF1F_6A49_A59A_251C3FAD370D_.wvu.PrintArea" localSheetId="11" hidden="1">'Notes 1'!$A$1:$B$28</definedName>
    <definedName name="Z_7FE497BC_BF1F_6A49_A59A_251C3FAD370D_.wvu.PrintArea" localSheetId="18" hidden="1">'Notes 5-6'!$A$1:$F$26</definedName>
    <definedName name="Z_7FE497BC_BF1F_6A49_A59A_251C3FAD370D_.wvu.PrintArea" localSheetId="8" hidden="1">SOFA!$A$1:$H$32</definedName>
    <definedName name="Z_7FE497BC_BF1F_6A49_A59A_251C3FAD370D_.wvu.PrintArea" localSheetId="3" hidden="1">'Trustees Report (2)'!$A$2:$B$35</definedName>
    <definedName name="Z_7FE497BC_BF1F_6A49_A59A_251C3FAD370D_.wvu.Rows" localSheetId="12" hidden="1">'Notes 2-4'!$13:$15</definedName>
    <definedName name="Z_8363111C_A3A8_4C26_B841_5480015F48DF_.wvu.Rows" localSheetId="4" hidden="1">'Trustees Report (3)'!#REF!</definedName>
    <definedName name="Z_AB533CA4_4C3A_43BC_B8FB_C7C0FB047BD5_.wvu.PrintArea" localSheetId="8" hidden="1">SOFA!$A$1:$H$32</definedName>
    <definedName name="Z_AB533CA4_4C3A_43BC_B8FB_C7C0FB047BD5_.wvu.PrintArea" localSheetId="3" hidden="1">'Trustees Report (2)'!$A$3:$B$33</definedName>
    <definedName name="Z_DD1EBD6D_DFBF_4879_AFB1_A9E6401115DC_.wvu.PrintArea" localSheetId="8" hidden="1">SOFA!$A$1:$H$32</definedName>
    <definedName name="Z_DD1EBD6D_DFBF_4879_AFB1_A9E6401115DC_.wvu.PrintArea" localSheetId="2" hidden="1">'Trustees Report'!$A$1:$E$40</definedName>
    <definedName name="Z_DD1EBD6D_DFBF_4879_AFB1_A9E6401115DC_.wvu.PrintArea" localSheetId="3" hidden="1">'Trustees Report (2)'!$A$3:$B$33</definedName>
    <definedName name="Z_DD1EBD6D_DFBF_4879_AFB1_A9E6401115DC_.wvu.Rows" localSheetId="1" hidden="1">Contents!$1:$45</definedName>
    <definedName name="Z_DD1EBD6D_DFBF_4879_AFB1_A9E6401115DC_.wvu.Rows" localSheetId="12" hidden="1">'Notes 2-4'!$13:$15</definedName>
    <definedName name="Z_DD1EBD6D_DFBF_4879_AFB1_A9E6401115DC_.wvu.Rows" localSheetId="8" hidden="1">SOFA!$25:$27</definedName>
    <definedName name="Z_DD1EBD6D_DFBF_4879_AFB1_A9E6401115DC_.wvu.Rows" localSheetId="2" hidden="1">'Trustees Report'!$1:$40</definedName>
    <definedName name="Z_DD1EBD6D_DFBF_4879_AFB1_A9E6401115DC_.wvu.Rows" localSheetId="3" hidden="1">'Trustees Report (2)'!$2:$36</definedName>
    <definedName name="Z_E31DEC34_8CA8_4E29_B0DA_5C66D58A4645_.wvu.PrintArea" localSheetId="11" hidden="1">'Notes 1'!$A$1:$B$28</definedName>
    <definedName name="Z_E31DEC34_8CA8_4E29_B0DA_5C66D58A4645_.wvu.PrintArea" localSheetId="18" hidden="1">'Notes 5-6'!$A$1:$F$26</definedName>
    <definedName name="Z_E31DEC34_8CA8_4E29_B0DA_5C66D58A4645_.wvu.PrintArea" localSheetId="8" hidden="1">SOFA!$A$1:$H$32</definedName>
    <definedName name="Z_E31DEC34_8CA8_4E29_B0DA_5C66D58A4645_.wvu.PrintArea" localSheetId="3" hidden="1">'Trustees Report (2)'!$A$2:$B$35</definedName>
    <definedName name="Z_E31DEC34_8CA8_4E29_B0DA_5C66D58A4645_.wvu.Rows" localSheetId="12" hidden="1">'Notes 2-4'!$13:$15</definedName>
  </definedNames>
  <calcPr calcId="191029"/>
  <customWorkbookViews>
    <customWorkbookView name="Hilary Gardner - Personal View" guid="{E31DEC34-8CA8-4E29-B0DA-5C66D58A4645}" mergeInterval="0" personalView="1" maximized="1" xWindow="-9" yWindow="-9" windowWidth="1938" windowHeight="1158" tabRatio="794" activeSheetId="12"/>
    <customWorkbookView name="sheena glbson - Personal View" guid="{120DC98E-00B9-4089-A4C2-DC681319B580}" mergeInterval="0" personalView="1" maximized="1" xWindow="-8" yWindow="-8" windowWidth="1936" windowHeight="1056" tabRatio="794" activeSheetId="5"/>
    <customWorkbookView name="Morag Scott - Personal View" guid="{4F4AD8A2-25AF-4216-BDD2-E70E527766A2}" mergeInterval="0" personalView="1" maximized="1" xWindow="-8" yWindow="-8" windowWidth="1552" windowHeight="840" tabRatio="794" activeSheetId="1" showComments="commIndAndComment"/>
    <customWorkbookView name="Alistair - Personal View" guid="{628C3B81-F482-4948-A0BC-3E63CB64C83B}" mergeInterval="0" personalView="1" maximized="1" xWindow="-9" yWindow="-9" windowWidth="1938" windowHeight="1048" tabRatio="794" activeSheetId="1" showFormulaBar="0"/>
    <customWorkbookView name="David W Hunter - Personal View" guid="{AB533CA4-4C3A-43BC-B8FB-C7C0FB047BD5}" mergeInterval="0" personalView="1" maximized="1" windowWidth="1276" windowHeight="676" tabRatio="794" activeSheetId="13"/>
    <customWorkbookView name="aemsliesmith - Personal View" guid="{1BE0F61E-5D93-4265-B498-886B0D1F3222}" mergeInterval="0" personalView="1" maximized="1" windowWidth="1276" windowHeight="629" tabRatio="941" activeSheetId="13"/>
    <customWorkbookView name="Hunter, David - Personal View" guid="{8363111C-A3A8-4C26-B841-5480015F48DF}" mergeInterval="0" personalView="1" maximized="1" windowWidth="1020" windowHeight="542" tabRatio="794" activeSheetId="13"/>
    <customWorkbookView name="User - Personal View" guid="{42402549-753A-489E-A196-1AE4ACACC5BF}" mergeInterval="0" personalView="1" maximized="1" xWindow="-9" yWindow="-9" windowWidth="1938" windowHeight="1048" tabRatio="794" activeSheetId="11"/>
    <customWorkbookView name="Sheena Gibson - Personal View" guid="{DD1EBD6D-DFBF-4879-AFB1-A9E6401115DC}" mergeInterval="0" personalView="1" maximized="1" xWindow="-8" yWindow="-8" windowWidth="1936" windowHeight="1056" tabRatio="794" activeSheetId="1"/>
    <customWorkbookView name="Microsoft Office User - Personal View" guid="{579E1228-BC30-9C4F-B6DC-37E465235EF3}" mergeInterval="0" personalView="1" xWindow="65" yWindow="23" windowWidth="1152" windowHeight="599" tabRatio="794" activeSheetId="8"/>
    <customWorkbookView name="Liz - Personal View" guid="{3252CDD6-2102-4CCB-ABAF-B09E0FDA6617}" mergeInterval="0" personalView="1" maximized="1" windowWidth="1916" windowHeight="755" tabRatio="794" activeSheetId="3"/>
    <customWorkbookView name="Marc Foggin - Personal View" guid="{064EB94D-CA1D-2849-BCD7-C6DF5A5FADBD}" mergeInterval="0" personalView="1" xWindow="79" yWindow="37" windowWidth="1338" windowHeight="871" tabRatio="794" activeSheetId="4"/>
    <customWorkbookView name="Marion Foggin - Personal View" guid="{7FE497BC-BF1F-6A49-A59A-251C3FAD370D}" mergeInterval="0" personalView="1" xWindow="184" yWindow="37" windowWidth="1338" windowHeight="871" tabRatio="794"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2" l="1"/>
  <c r="F16" i="8"/>
  <c r="C28" i="11"/>
  <c r="E17" i="11"/>
  <c r="D6" i="12"/>
  <c r="F6" i="12"/>
  <c r="C8" i="12"/>
  <c r="D8" i="12"/>
  <c r="E8" i="12"/>
  <c r="F8" i="12"/>
  <c r="F16" i="12"/>
  <c r="F19" i="12" s="1"/>
  <c r="F17" i="12"/>
  <c r="E18" i="12"/>
  <c r="E19" i="12" s="1"/>
  <c r="F18" i="12"/>
  <c r="C19" i="12"/>
  <c r="F6" i="11"/>
  <c r="F7" i="11"/>
  <c r="F17" i="11" s="1"/>
  <c r="F10" i="11"/>
  <c r="F11" i="11"/>
  <c r="F16" i="11"/>
  <c r="C17" i="11"/>
  <c r="E36" i="11" s="1"/>
  <c r="F36" i="11" s="1"/>
  <c r="D17" i="11"/>
  <c r="F25" i="11"/>
  <c r="F26" i="11"/>
  <c r="D28" i="11"/>
  <c r="C37" i="11"/>
  <c r="D37" i="11"/>
  <c r="G8" i="9"/>
  <c r="C13" i="9"/>
  <c r="D13" i="9"/>
  <c r="C16" i="9"/>
  <c r="G16" i="9"/>
  <c r="E18" i="9"/>
  <c r="G18" i="9"/>
  <c r="C19" i="9"/>
  <c r="E19" i="9"/>
  <c r="H19" i="9"/>
  <c r="G26" i="9"/>
  <c r="F7" i="8"/>
  <c r="F8" i="8"/>
  <c r="F10" i="8"/>
  <c r="C11" i="8"/>
  <c r="D11" i="8"/>
  <c r="D21" i="8" s="1"/>
  <c r="E11" i="8"/>
  <c r="F11" i="8"/>
  <c r="G11" i="8"/>
  <c r="G21" i="8" s="1"/>
  <c r="F15" i="8"/>
  <c r="C17" i="8"/>
  <c r="E17" i="8"/>
  <c r="F20" i="8"/>
  <c r="C21" i="8"/>
  <c r="E21" i="8"/>
  <c r="E10" i="9" s="1"/>
  <c r="D27" i="8"/>
  <c r="D17" i="9" s="1"/>
  <c r="F27" i="8"/>
  <c r="G27" i="8"/>
  <c r="F17" i="8" l="1"/>
  <c r="F28" i="11"/>
  <c r="F21" i="8"/>
  <c r="G17" i="9"/>
  <c r="G19" i="9" s="1"/>
  <c r="D19" i="9"/>
  <c r="E13" i="9"/>
  <c r="G10" i="9"/>
</calcChain>
</file>

<file path=xl/sharedStrings.xml><?xml version="1.0" encoding="utf-8"?>
<sst xmlns="http://schemas.openxmlformats.org/spreadsheetml/2006/main" count="280" uniqueCount="227">
  <si>
    <t>PLATEAU PERSPECTIVES SCOTLAND</t>
  </si>
  <si>
    <t>REPORT AND ACCOUNTS</t>
  </si>
  <si>
    <t>SCOTTISH CHARITY NUMBER SC 036202</t>
  </si>
  <si>
    <r>
      <t xml:space="preserve">Contents </t>
    </r>
    <r>
      <rPr>
        <b/>
        <sz val="10"/>
        <rFont val="Arial"/>
        <family val="2"/>
      </rPr>
      <t>Page</t>
    </r>
  </si>
  <si>
    <t>Report of the independent Examiner to the Trustees</t>
  </si>
  <si>
    <t>Trustees</t>
  </si>
  <si>
    <t xml:space="preserve">The Charity is administered by the Trustees. The following persons have served during the year </t>
  </si>
  <si>
    <t>Reverend Professor Jeremy Begbie</t>
  </si>
  <si>
    <t>Objectives</t>
  </si>
  <si>
    <t>Structure, Governance and Management</t>
  </si>
  <si>
    <t>Risk Assessment</t>
  </si>
  <si>
    <t>Review of the Activities and Achievements</t>
  </si>
  <si>
    <t>During the year the trustees worked to fulfil the charitable objectives in the following ways:</t>
  </si>
  <si>
    <t>Plateau Perspectives' long-term goals and objectives.</t>
  </si>
  <si>
    <t>Review of the Activities and Achievements (continued)</t>
  </si>
  <si>
    <t>Reserves</t>
  </si>
  <si>
    <t>Investment Policy</t>
  </si>
  <si>
    <t>During the year funds were held on deposit and the Trustees are satisfied with the interest earned.</t>
  </si>
  <si>
    <t>Related Parties</t>
  </si>
  <si>
    <t>Statement of Trustees' Responsibilities</t>
  </si>
  <si>
    <t>Independent Examiner's Statement</t>
  </si>
  <si>
    <t>In the course of my examination no matter has come to my attention:</t>
  </si>
  <si>
    <t>have not been met, or</t>
  </si>
  <si>
    <t>Notes</t>
  </si>
  <si>
    <t>£</t>
  </si>
  <si>
    <t>£</t>
  </si>
  <si>
    <t>£</t>
  </si>
  <si>
    <t>£</t>
  </si>
  <si>
    <t>Incoming Resources</t>
  </si>
  <si>
    <t>Income from Charitable activities</t>
  </si>
  <si>
    <t>Donations</t>
  </si>
  <si>
    <t>Deposit interest</t>
  </si>
  <si>
    <t>Reconciliation of funds</t>
  </si>
  <si>
    <t>Balances brought forward</t>
  </si>
  <si>
    <t>Balances carried forward</t>
  </si>
  <si>
    <t>Fixed Assets</t>
  </si>
  <si>
    <t>Notes</t>
  </si>
  <si>
    <t>Represented by:</t>
  </si>
  <si>
    <t>Unrestricted funds</t>
  </si>
  <si>
    <t>Designated funds</t>
  </si>
  <si>
    <t>Restricted funds</t>
  </si>
  <si>
    <t>Total Charity funds</t>
  </si>
  <si>
    <r>
      <t>2.</t>
    </r>
    <r>
      <rPr>
        <b/>
        <sz val="8.5"/>
        <rFont val="Tahoma"/>
        <family val="2"/>
      </rPr>
      <t/>
    </r>
  </si>
  <si>
    <t>Project costs</t>
  </si>
  <si>
    <t>Field office costs</t>
  </si>
  <si>
    <t>Vehicle costs</t>
  </si>
  <si>
    <t>Travel costs</t>
  </si>
  <si>
    <t>Transport costs</t>
  </si>
  <si>
    <t>Office utilities</t>
  </si>
  <si>
    <t>Sundry costs</t>
  </si>
  <si>
    <t>Bank charges</t>
  </si>
  <si>
    <t>Depreciation</t>
  </si>
  <si>
    <t>Grants paid to individuals</t>
  </si>
  <si>
    <t>Total</t>
  </si>
  <si>
    <r>
      <t>3.</t>
    </r>
    <r>
      <rPr>
        <b/>
        <sz val="8.5"/>
        <rFont val="Tahoma"/>
        <family val="2"/>
      </rPr>
      <t/>
    </r>
  </si>
  <si>
    <t>Governance costs</t>
  </si>
  <si>
    <t>£</t>
  </si>
  <si>
    <r>
      <t>4.</t>
    </r>
    <r>
      <rPr>
        <b/>
        <sz val="8.5"/>
        <rFont val="Tahoma"/>
        <family val="2"/>
      </rPr>
      <t/>
    </r>
  </si>
  <si>
    <t>Unrestricted funds summary</t>
  </si>
  <si>
    <t>General Fund</t>
  </si>
  <si>
    <t>Foggin</t>
  </si>
  <si>
    <t>James B. Torrance Memorial</t>
  </si>
  <si>
    <t>The trustees regard the items within Governance costs as Support costs.</t>
  </si>
  <si>
    <t xml:space="preserve">There are no commitments other than as reflected in the financial statements. </t>
  </si>
  <si>
    <t>The trustees are not aware of any contingent liabilities.</t>
  </si>
  <si>
    <t>Report of the Trustees including legal and administrative information</t>
  </si>
  <si>
    <t>TRUSTEES' REPORT</t>
  </si>
  <si>
    <r>
      <t xml:space="preserve">Reference </t>
    </r>
    <r>
      <rPr>
        <b/>
        <sz val="10"/>
        <rFont val="Tahoma"/>
        <family val="2"/>
      </rPr>
      <t>and Administrative Information</t>
    </r>
  </si>
  <si>
    <t xml:space="preserve">Scottish Charity Number: </t>
  </si>
  <si>
    <t>SC 036202</t>
  </si>
  <si>
    <t xml:space="preserve">Operational Address: </t>
  </si>
  <si>
    <t xml:space="preserve">Bankers: </t>
  </si>
  <si>
    <t xml:space="preserve">Reverend Professor Alan Torrance </t>
  </si>
  <si>
    <t>Chairman</t>
  </si>
  <si>
    <t xml:space="preserve">Dr Charles Warren </t>
  </si>
  <si>
    <t>TRUSTEES' REPORT (Contd)</t>
  </si>
  <si>
    <t>The charity is an unincorporated trust, established by a Deed of Trust executed on 5 November 2004.</t>
  </si>
  <si>
    <t>The Charity is supervised by the Trustees who meet at least annually. The day to day administration is carried out by the Chairman, Treasurer and Secretary.</t>
  </si>
  <si>
    <t>The Charity has induction procedures for new Trustees which include a meeting with existing Trustees and the issue of an induction pack containing key documents.</t>
  </si>
  <si>
    <t>The Trustees have assessed the major risks to which the Charity is exposed, in particular those relating to the operations and finances of the Charity, and are satisfied that systems are in place to mitigate the Charity's exposure to the major risks.</t>
  </si>
  <si>
    <t>■</t>
  </si>
  <si>
    <t xml:space="preserve"> </t>
  </si>
  <si>
    <t>The Trust Deed empowers the Trustees to invest any surplus funds in such investments as may be considered appropriate.</t>
  </si>
  <si>
    <t>The charities have separate trustees and no common control so that they are entirely unconnected.</t>
  </si>
  <si>
    <t>Approved by the trustees and signed on their behalf by:</t>
  </si>
  <si>
    <t xml:space="preserve">The Trustees are responsible for preparing the Report of the Trustees and the accounts in accordance with applicable law and United Kingdom Generally Accepted Accounting Practice. </t>
  </si>
  <si>
    <t xml:space="preserve">The Trustees are responsible for keeping accounting records which disclose with reasonable accuracy the financial position of the charity and which enable them to ensure that the accounts comply with the Charities and Trustee Investment (Scotland) Act 2005, the Charities Accounts (Scotland) Regulations 2006 (as amended) and the provisions of the deed of Trust.  They are also responsible for safeguarding the assets of the charity and hence for taking reasonable steps for the prevention and detection of fraud and other irregularities. </t>
  </si>
  <si>
    <t>INDEPENDENT EXAMINER'S REPORT TO THE TRUSTEES OF PLATEAU PERSPECTIVES SCOTLAND</t>
  </si>
  <si>
    <t>Respective Responsibilities of the Trustees and Examiners</t>
  </si>
  <si>
    <t>Which gives me reasonable cause to believe that in any material respect the requirements:</t>
  </si>
  <si>
    <t>To keep accounting records in accordance with Section 44 (1)(a) of the 2005 Act and Regulation 4 of the 2006 Accounts Regulations, and</t>
  </si>
  <si>
    <t>To which, in my opinion, attention should be drawn in order to enable a proper understanding of the accounts to be reached.</t>
  </si>
  <si>
    <r>
      <t>Basis of Independent Examiner's Statement</t>
    </r>
    <r>
      <rPr>
        <sz val="10"/>
        <rFont val="Arial"/>
        <family val="2"/>
      </rPr>
      <t xml:space="preserve"> </t>
    </r>
  </si>
  <si>
    <t>Unrestricted
Funds</t>
  </si>
  <si>
    <t>Designated
Funds</t>
  </si>
  <si>
    <t>Restricted Funds</t>
  </si>
  <si>
    <t>Charitable activities</t>
  </si>
  <si>
    <t>Accounting Policies</t>
  </si>
  <si>
    <t>a)</t>
  </si>
  <si>
    <t>Basis of accounting</t>
  </si>
  <si>
    <t>b)</t>
  </si>
  <si>
    <t>c)</t>
  </si>
  <si>
    <t>d)</t>
  </si>
  <si>
    <t>Tangible fixed assets and depreciation</t>
  </si>
  <si>
    <t>e)</t>
  </si>
  <si>
    <t>Incoming resources</t>
  </si>
  <si>
    <t>f)</t>
  </si>
  <si>
    <t>Funds structure</t>
  </si>
  <si>
    <t>Foreign currency transactions</t>
  </si>
  <si>
    <t>The charity has a number of restricted income funds to account for situations where a donor requires that a donation must be spent on a particular purpose or where funds have been raised for a particular purpose.</t>
  </si>
  <si>
    <t xml:space="preserve">Charitable activities
</t>
  </si>
  <si>
    <t>Direct expenses</t>
  </si>
  <si>
    <t>Balances b/fwd</t>
  </si>
  <si>
    <t>Outgoing Resources</t>
  </si>
  <si>
    <t>Balances c/fwd</t>
  </si>
  <si>
    <t>Tangible fixed assets</t>
  </si>
  <si>
    <t>Support costs</t>
  </si>
  <si>
    <t>Commitments and Contingent liabilities</t>
  </si>
  <si>
    <t>The Charity shares its objects with Plateau Perspectives, a charity registered in Canada with charity registered number: 88353 0511 RR0001 and address #202, 1929 154th Street, South Surrey, BC, V4A 4S2, Canada. Both conduct similar work and share certain costs.</t>
  </si>
  <si>
    <t>My examination is carried out in accordance with Regulation 11 of the Charities Accounts (Scotland) Regulations 2006 (as amended). An examination includes a review of the accounting records kept by the charity and a comparison of the accounts presented with those records. It also includes consideration of any unusual items or disclosures in the accounts, and seeking explanations from the trustees concerning any such matters. The procedures undertaken do not provide all the evidence that would be required in an audit, and consequently I do not express an audit opinion on the view given by the accounts.</t>
  </si>
  <si>
    <t>The Trustees are responsible for the preparation of the accounts in accordance with the terms of the Charities and Trustee Investment (Scotland) Act 2005 and the Charities Accounts (Scotland) Regulations 2006 (as amended). The charity's trustees consider that the audit requirement of Regulation 10(1)(a) to (c) of the Accounts Regulations does not apply. It is my responsibility to examine and report on the accounts under section 44(1)(c) of the Act and to state whether particular matters have come to my attention.</t>
  </si>
  <si>
    <t>Conference costs</t>
  </si>
  <si>
    <t>RECEIPTS AND PAYMENTS ACCOUNT</t>
  </si>
  <si>
    <t>Receipts</t>
  </si>
  <si>
    <t>Payments</t>
  </si>
  <si>
    <t>Total Receipts</t>
  </si>
  <si>
    <t>Total Payments</t>
  </si>
  <si>
    <t>Voluntary income including donations, gifts and legacies are recognised when they are received.</t>
  </si>
  <si>
    <t xml:space="preserve">NOTES TO THE ACCOUNTS  (continued) </t>
  </si>
  <si>
    <t>Receipts and Payments Account</t>
  </si>
  <si>
    <t>Notes to the Accounts</t>
  </si>
  <si>
    <t xml:space="preserve">NOTES TO ACCOUNTS (continued) </t>
  </si>
  <si>
    <t>NOTES TO THE ACCOUNTS</t>
  </si>
  <si>
    <t>■  To promote for the benefit of the public, the conservation, protection and improvement of the physical and natural environment of the Tibetan Plateau region of Western China and surroundimg Highlands in Central Asia, by promoting biological diversity.</t>
  </si>
  <si>
    <t>The objectives of the charity are as follows:</t>
  </si>
  <si>
    <t>and</t>
  </si>
  <si>
    <t xml:space="preserve">■  To develop the capacity and skills of the members of the socially and economically disadvantaged community of the Tibetan Plateau region of Western China  and surroundimg Highlands in Central Asia, in such a way that they are better able to identify, and help meet, their needs and to participate more fully in their society; </t>
  </si>
  <si>
    <t>Mrs Margaret Torrance</t>
  </si>
  <si>
    <t xml:space="preserve">Mr Andrew Barbour </t>
  </si>
  <si>
    <t xml:space="preserve">The accounts are hereby presented on a receipts and payments basis. </t>
  </si>
  <si>
    <t xml:space="preserve">Barbour Trust </t>
  </si>
  <si>
    <r>
      <rPr>
        <b/>
        <sz val="10"/>
        <rFont val="Arial"/>
        <family val="2"/>
      </rPr>
      <t>The General Fund</t>
    </r>
    <r>
      <rPr>
        <sz val="10"/>
        <rFont val="Arial"/>
        <family val="2"/>
      </rPr>
      <t xml:space="preserve"> supports the general work of the charity, including its administration.</t>
    </r>
  </si>
  <si>
    <t>The Mitsubishi Pajero vehicle, Reg No. B3221AS,  located in Bishkek, Kyrgyzstan, owned  by Plateau Perspectives Scotland.</t>
  </si>
  <si>
    <t xml:space="preserve">Independent Examiner: </t>
  </si>
  <si>
    <t>Liabilities</t>
  </si>
  <si>
    <t>St Andrews, Fife, KY16 9QB</t>
  </si>
  <si>
    <t xml:space="preserve">Royal Bank of Scotland plc, 113 - 115 South Street, </t>
  </si>
  <si>
    <t>Trustees' responsibilities</t>
  </si>
  <si>
    <t>1 - 3</t>
  </si>
  <si>
    <t xml:space="preserve">NOTES TO THE FINANCIAL STATEMENTS (continued) </t>
  </si>
  <si>
    <t>To prepare accounts which accord with the accounting records and comply with Regulation 9 of the 2006 Accounts Regulations (as amended)</t>
  </si>
  <si>
    <t>8 - 11</t>
  </si>
  <si>
    <t>Statement of Balances</t>
  </si>
  <si>
    <t xml:space="preserve">The law applicable to charities in Scotland requires the Trustees to prepare accounts for each financial year which give a true and fair view of the charity’s state of affairs for the year and of the incoming resources and application of resources for the charity for that period. </t>
  </si>
  <si>
    <t xml:space="preserve"> All receipts and payments derive from continuing activities</t>
  </si>
  <si>
    <t>Bank balances brought forward</t>
  </si>
  <si>
    <t>Receipts over Payments for the year</t>
  </si>
  <si>
    <t>Excess of (Payments over Receipts) /</t>
  </si>
  <si>
    <t>Bank Balances carried forward</t>
  </si>
  <si>
    <t>STATEMENT OF BALANCES</t>
  </si>
  <si>
    <t>The financial statements have been prepared on a receipts and payments basis.</t>
  </si>
  <si>
    <t>Tangible fixed assets are stated at cost.</t>
  </si>
  <si>
    <t>Assets and liabilities denominated in foreign currencies are translated at the rate of exchange ruling at the year end date. Transactions in foreign currencies are recorded at the rate ruling at the date of the transaction. All differences are taken to the Receipts and Payments account.</t>
  </si>
  <si>
    <t>Excess of (Payments over Receipts) / Receipts over Payments for the year</t>
  </si>
  <si>
    <t>No expenses were paid to Trustees in this or the preceding financial year.</t>
  </si>
  <si>
    <t>Remuneration and expenses</t>
  </si>
  <si>
    <t>No remuneration is paid to the Trustees in this or the preceding financial year.</t>
  </si>
  <si>
    <t>Treasurer</t>
  </si>
  <si>
    <t>Community health — to research current health problems related to water in order to implement preventative care programmes</t>
  </si>
  <si>
    <t>P</t>
  </si>
  <si>
    <t>FO</t>
  </si>
  <si>
    <t>V</t>
  </si>
  <si>
    <t>C</t>
  </si>
  <si>
    <t>OU</t>
  </si>
  <si>
    <t>TR</t>
  </si>
  <si>
    <t>TP</t>
  </si>
  <si>
    <t>Independent Examiner</t>
  </si>
  <si>
    <t>Rev Hilary Gardner</t>
  </si>
  <si>
    <t>Cayman Lodge</t>
  </si>
  <si>
    <t>Wester Kincardine Hill</t>
  </si>
  <si>
    <t>Ardgay</t>
  </si>
  <si>
    <t>IV24 3DJ</t>
  </si>
  <si>
    <t>Incoming</t>
  </si>
  <si>
    <t>FMF Grant</t>
  </si>
  <si>
    <t>Stewardship charitable grant payments</t>
  </si>
  <si>
    <t>`</t>
  </si>
  <si>
    <t>Insurance</t>
  </si>
  <si>
    <t xml:space="preserve">Income generation — to search for and promote more effective uses of local resources and other potential sources of income that can simultaneously improve local people's well-being and help preserve the fragile environment of the Area.	</t>
  </si>
  <si>
    <t>Education and literacy — to increase the availability, accessibility and quality of education and literacy teaching.</t>
  </si>
  <si>
    <t>Outgoing</t>
  </si>
  <si>
    <t>Appointed Jan 2026</t>
  </si>
  <si>
    <t>Safeguaring trustee</t>
  </si>
  <si>
    <t>I report on the accounts of the charity for the year ended 31 March 2026 which are set out on pages 6 to 11.</t>
  </si>
  <si>
    <t>Safeguarding training</t>
  </si>
  <si>
    <t>retired January 2026</t>
  </si>
  <si>
    <t>FOR THE YEAR ENDED 31 MARCH 2026</t>
  </si>
  <si>
    <t>Dr David Torrance</t>
  </si>
  <si>
    <t>Transfer from Unrestricted to Restricted of 107.05</t>
  </si>
  <si>
    <t>Dr Charles Warren, (Chariman and Trustee)</t>
  </si>
  <si>
    <t>The financial statements were approved by the trustees on …</t>
  </si>
  <si>
    <t>and signed on their behalf by:</t>
  </si>
  <si>
    <t>Transfer to NPN</t>
  </si>
  <si>
    <t>The Trustees are pleased to present their report together with the unaudited financial statements of the charity for the year ended 31 March 2026. The financial statements have been prepared in accordance with the accounting policies set out on page 8 and comply with the charity's constitution, the Charities and Trustee Investment (Scotland) Act 2005 and the Charities Accounts (Scotland) Regulations 2006.</t>
  </si>
  <si>
    <r>
      <t xml:space="preserve">Total reserves of £7693.48 </t>
    </r>
    <r>
      <rPr>
        <sz val="10"/>
        <rFont val="Arial"/>
        <family val="2"/>
      </rPr>
      <t>were carried forward from the year ending March 2026 to meet the aims and plans of the Charity as described in this report and in the notes. In the opinion of the trustees this level of funding is sufficient for current plans.</t>
    </r>
  </si>
  <si>
    <r>
      <rPr>
        <b/>
        <sz val="10"/>
        <rFont val="Arial"/>
        <family val="2"/>
      </rPr>
      <t>The Barbour Trust  Fund</t>
    </r>
    <r>
      <rPr>
        <sz val="10"/>
        <rFont val="Arial"/>
        <family val="2"/>
      </rPr>
      <t xml:space="preserve"> contains funds granted by The Barbour Trust for use by Plateau Perspectives for water testing - an email was written to the BT Trustees, who replied that it could be used in Kyrgyzstan as the results would benefit people in China too. A pilot study has been agreed and will continue to go forward in 2026</t>
    </r>
  </si>
  <si>
    <t>Tangible assets 33.3% depreciation</t>
  </si>
  <si>
    <t>Natural resource management — to increase the sustainability of land use practices and natural resource management, and to protect the bio-diversity of the Area.</t>
  </si>
  <si>
    <t>- Teaching materials in Kyrgyz and Farsi were produced together with local colleagues. The text and videography were planned together with local pastors and teachers in Kyrgyzstan.</t>
  </si>
  <si>
    <t>- Exploration of a water study in relation to health is underway. Discussions are focused on possibilities to improve water supply to reduce disease in remote communities.</t>
  </si>
  <si>
    <t>- Plateau Perspectives has also supported the development (as early member organisation) of the Central Asian Conservation Network (CACN), which is based in Bishkek, Kyrgyzstan.</t>
  </si>
  <si>
    <t>- Funds from the JBT Memorial Fund were earmarked to fund a translator who is completing a first draft in Persian language of a book written by J.B. Torrance. Further payments will be given from the JBT Memorial Fund for written translation of a training video series.</t>
  </si>
  <si>
    <t>Plateau Perspectives work has been carried out by the organisation's directors, in collaboration with local colleagues and organisations and PP's in-country associates. Further discussions and planning for future conservation activities in Kyrgyzstan and Tajikistan will take place in 2026.</t>
  </si>
  <si>
    <t xml:space="preserve">Plateau Perspectives Scotland income during the year 2025-2026 has been from personal donations to the General and Foggin Funds as charitable grant payments </t>
  </si>
  <si>
    <t>Relief assistance has also been provided to poor families in desperate need</t>
  </si>
  <si>
    <r>
      <t xml:space="preserve">The </t>
    </r>
    <r>
      <rPr>
        <b/>
        <sz val="10"/>
        <rFont val="Arial"/>
        <family val="2"/>
      </rPr>
      <t>James B. Torrance Memorial Fund</t>
    </r>
    <r>
      <rPr>
        <sz val="10"/>
        <rFont val="Arial"/>
        <family val="2"/>
      </rPr>
      <t xml:space="preserve"> was established to provide funds for Plateau Perspectives projects, with the recipient projects chosen being decided by the Torrance family.
This was made available to support the ministry to those in need, by providing some employment, in the context of the establishment of a fellowship in Bishkek and the translation of JB Torrance's book into Persian  and some further materials.</t>
    </r>
  </si>
  <si>
    <t>Restricted Funds Summary</t>
  </si>
  <si>
    <t>Designated Funds summary</t>
  </si>
  <si>
    <r>
      <t xml:space="preserve">The </t>
    </r>
    <r>
      <rPr>
        <b/>
        <sz val="10"/>
        <rFont val="Arial"/>
        <family val="2"/>
      </rPr>
      <t>Foggin Fund</t>
    </r>
    <r>
      <rPr>
        <sz val="10"/>
        <rFont val="Arial"/>
        <family val="2"/>
      </rPr>
      <t xml:space="preserve"> was established to provide direct, personal support to Drs Marc and Marion Foggin, Plateau Perspectives' Field Directors.</t>
    </r>
  </si>
  <si>
    <r>
      <t xml:space="preserve">The </t>
    </r>
    <r>
      <rPr>
        <b/>
        <sz val="12"/>
        <rFont val="Aptos"/>
        <family val="2"/>
      </rPr>
      <t xml:space="preserve">Relief Fund </t>
    </r>
    <r>
      <rPr>
        <sz val="12"/>
        <rFont val="Aptos"/>
        <family val="2"/>
      </rPr>
      <t>was opened for funding given specifically for poor displaced families</t>
    </r>
  </si>
  <si>
    <r>
      <rPr>
        <b/>
        <sz val="10"/>
        <rFont val="Arial"/>
        <family val="2"/>
      </rPr>
      <t>FMF</t>
    </r>
    <r>
      <rPr>
        <sz val="10"/>
        <rFont val="Arial"/>
        <family val="2"/>
      </rPr>
      <t xml:space="preserve"> - was for the production of a series of videos with Kyrgyz colleagues and was completed in the year </t>
    </r>
  </si>
  <si>
    <t>ending 2026</t>
  </si>
  <si>
    <t>Relief assistance —  to provide relief assistance when emergency needs arise</t>
  </si>
  <si>
    <t>The Mount Farmhouse, Cupar, KY15 4NA</t>
  </si>
  <si>
    <t>Date: 25th September, 2026</t>
  </si>
  <si>
    <t>Date: 27th July 2026</t>
  </si>
  <si>
    <t>Signed: Hilary Gardner</t>
  </si>
  <si>
    <r>
      <t xml:space="preserve">Signed:  Dr Charles Warren </t>
    </r>
    <r>
      <rPr>
        <sz val="10"/>
        <rFont val="Arial"/>
        <family val="2"/>
      </rPr>
      <t>(Chairman and Trustee)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</si>
</sst>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_(* \(#,##0\);_(* &quot;-&quot;_);_(@_)"/>
    <numFmt numFmtId="43" formatCode="_(* #,##0.00_);_(* \(#,##0.00\);_(* &quot;-&quot;??_);_(@_)"/>
    <numFmt numFmtId="164" formatCode="_-* #,##0.00_-;\-* #,##0.00_-;_-* &quot;-&quot;??_-;_-@_-"/>
    <numFmt numFmtId="165" formatCode="_(&quot;$&quot;* #,##0.00_);_(&quot;$&quot;* \(#,##0.00\);_(&quot;$&quot;* &quot;-&quot;??_);_(@_)"/>
    <numFmt numFmtId="166" formatCode="d\ mmmm\,\ yyyy"/>
    <numFmt numFmtId="167" formatCode="0_);\(0\)"/>
    <numFmt numFmtId="168" formatCode="_-[$£-809]* #,##0.00_-;\-[$£-809]* #,##0.00_-;_-[$£-809]* &quot;-&quot;??_-;_-@_-"/>
    <numFmt numFmtId="169" formatCode="_-[$£-809]* #,##0_-;\-[$£-809]* #,##0_-;_-[$£-809]* &quot;-&quot;??_-;_-@_-"/>
    <numFmt numFmtId="170" formatCode="_(* #,##0_);_(* \(#,##0\);_(* &quot;-&quot;??_);_(@_)"/>
    <numFmt numFmtId="171" formatCode="_-* #,##0_-;\-* #,##0_-;_-* &quot;-&quot;??_-;_-@_-"/>
  </numFmts>
  <fonts count="23" x14ac:knownFonts="1">
    <font>
      <sz val="10"/>
      <name val="Arial"/>
    </font>
    <font>
      <sz val="10"/>
      <name val="Arial"/>
      <family val="2"/>
    </font>
    <font>
      <b/>
      <sz val="13.5"/>
      <name val="Arial"/>
      <family val="2"/>
    </font>
    <font>
      <b/>
      <sz val="10"/>
      <name val="Arial"/>
      <family val="2"/>
    </font>
    <font>
      <sz val="10.5"/>
      <name val="Arial"/>
      <family val="2"/>
    </font>
    <font>
      <b/>
      <sz val="10"/>
      <name val="Tahoma"/>
      <family val="2"/>
    </font>
    <font>
      <sz val="10"/>
      <name val="Verdana"/>
      <family val="2"/>
    </font>
    <font>
      <sz val="6.5"/>
      <name val="Times New Roman"/>
      <family val="1"/>
    </font>
    <font>
      <b/>
      <sz val="8.5"/>
      <name val="Tahoma"/>
      <family val="2"/>
    </font>
    <font>
      <sz val="10"/>
      <name val="Arial"/>
      <family val="2"/>
    </font>
    <font>
      <sz val="10"/>
      <name val="Arial"/>
      <family val="2"/>
    </font>
    <font>
      <b/>
      <sz val="10"/>
      <name val="Arial"/>
      <family val="2"/>
    </font>
    <font>
      <sz val="10.5"/>
      <name val="Arial"/>
      <family val="2"/>
    </font>
    <font>
      <b/>
      <sz val="10"/>
      <name val="Tahoma"/>
      <family val="2"/>
    </font>
    <font>
      <b/>
      <i/>
      <sz val="10"/>
      <name val="Arial"/>
      <family val="2"/>
    </font>
    <font>
      <i/>
      <sz val="10"/>
      <name val="Arial"/>
      <family val="2"/>
    </font>
    <font>
      <b/>
      <u/>
      <sz val="10"/>
      <name val="Arial"/>
      <family val="2"/>
    </font>
    <font>
      <b/>
      <sz val="11"/>
      <name val="Arial"/>
      <family val="2"/>
    </font>
    <font>
      <u val="singleAccounting"/>
      <sz val="10"/>
      <name val="Arial"/>
      <family val="2"/>
    </font>
    <font>
      <sz val="12"/>
      <name val="Aptos"/>
      <family val="2"/>
    </font>
    <font>
      <b/>
      <sz val="12"/>
      <name val="Aptos"/>
      <family val="2"/>
    </font>
    <font>
      <sz val="10"/>
      <color rgb="FFFF0000"/>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style="thin">
        <color indexed="64"/>
      </top>
      <bottom/>
      <diagonal/>
    </border>
    <border>
      <left/>
      <right/>
      <top style="double">
        <color indexed="64"/>
      </top>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s>
  <cellStyleXfs count="3">
    <xf numFmtId="0" fontId="0" fillId="0" borderId="0"/>
    <xf numFmtId="165" fontId="1" fillId="0" borderId="0" applyFont="0" applyFill="0" applyBorder="0" applyAlignment="0" applyProtection="0"/>
    <xf numFmtId="164" fontId="22" fillId="0" borderId="0" applyFont="0" applyFill="0" applyBorder="0" applyAlignment="0" applyProtection="0"/>
  </cellStyleXfs>
  <cellXfs count="250">
    <xf numFmtId="0" fontId="0" fillId="0" borderId="0" xfId="0"/>
    <xf numFmtId="0" fontId="2" fillId="0" borderId="0" xfId="0" applyFont="1" applyAlignment="1">
      <alignment horizontal="left" vertical="center"/>
    </xf>
    <xf numFmtId="0" fontId="0" fillId="0" borderId="0" xfId="0" applyAlignment="1">
      <alignment vertical="center"/>
    </xf>
    <xf numFmtId="0" fontId="3" fillId="0" borderId="0" xfId="0" applyFont="1" applyAlignment="1">
      <alignment horizontal="left" vertical="center"/>
    </xf>
    <xf numFmtId="0" fontId="0" fillId="0" borderId="0" xfId="0" applyAlignment="1">
      <alignment vertical="center" wrapText="1"/>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indent="3"/>
    </xf>
    <xf numFmtId="0" fontId="2" fillId="0" borderId="0" xfId="0" applyFont="1" applyAlignment="1">
      <alignment horizontal="center" vertical="center"/>
    </xf>
    <xf numFmtId="0" fontId="12" fillId="0" borderId="0" xfId="0" applyFont="1" applyAlignment="1">
      <alignment horizontal="left" vertical="top" wrapText="1"/>
    </xf>
    <xf numFmtId="0" fontId="11" fillId="0" borderId="0" xfId="0" applyFont="1" applyAlignment="1">
      <alignment vertical="center"/>
    </xf>
    <xf numFmtId="0" fontId="16" fillId="0" borderId="0" xfId="0" applyFont="1" applyAlignment="1">
      <alignment vertical="center"/>
    </xf>
    <xf numFmtId="0" fontId="10" fillId="0" borderId="0" xfId="0" applyFont="1" applyAlignment="1">
      <alignment vertical="center"/>
    </xf>
    <xf numFmtId="49" fontId="10" fillId="0" borderId="0" xfId="0" applyNumberFormat="1" applyFont="1" applyAlignment="1">
      <alignment horizontal="left" vertical="center"/>
    </xf>
    <xf numFmtId="0" fontId="10"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center"/>
    </xf>
    <xf numFmtId="0" fontId="10" fillId="0" borderId="0" xfId="0" applyFont="1" applyAlignment="1">
      <alignment horizontal="left" vertical="center" indent="3"/>
    </xf>
    <xf numFmtId="0" fontId="11" fillId="0" borderId="0" xfId="0" applyFont="1" applyAlignment="1">
      <alignment horizontal="left" vertical="center"/>
    </xf>
    <xf numFmtId="0" fontId="10" fillId="0" borderId="0" xfId="0" applyFont="1" applyAlignment="1">
      <alignment horizontal="justify" vertical="center" wrapText="1"/>
    </xf>
    <xf numFmtId="0" fontId="0" fillId="0" borderId="0" xfId="0" applyAlignment="1">
      <alignment horizontal="justify" vertical="center" wrapText="1"/>
    </xf>
    <xf numFmtId="0" fontId="17" fillId="0" borderId="0" xfId="0" applyFont="1" applyAlignment="1">
      <alignment horizontal="left" vertical="center"/>
    </xf>
    <xf numFmtId="0" fontId="16" fillId="0" borderId="0" xfId="0" applyFont="1" applyAlignment="1">
      <alignment horizontal="left" vertical="center"/>
    </xf>
    <xf numFmtId="166" fontId="11" fillId="0" borderId="0" xfId="0" applyNumberFormat="1" applyFont="1" applyAlignment="1">
      <alignment horizontal="left" vertical="center"/>
    </xf>
    <xf numFmtId="0" fontId="10" fillId="0" borderId="0" xfId="0" applyFont="1" applyAlignment="1">
      <alignment horizontal="left" vertical="top"/>
    </xf>
    <xf numFmtId="0" fontId="11" fillId="0" borderId="0" xfId="0" applyFont="1" applyAlignment="1">
      <alignment horizontal="left" vertical="center" indent="1"/>
    </xf>
    <xf numFmtId="0" fontId="10" fillId="0" borderId="0" xfId="0" applyFont="1" applyAlignment="1">
      <alignment vertical="center" wrapText="1"/>
    </xf>
    <xf numFmtId="0" fontId="11" fillId="0" borderId="0" xfId="0" applyFont="1" applyAlignment="1">
      <alignment horizontal="left" wrapText="1"/>
    </xf>
    <xf numFmtId="0" fontId="11" fillId="0" borderId="0" xfId="0" applyFont="1" applyAlignment="1">
      <alignment horizontal="right" wrapText="1" indent="1"/>
    </xf>
    <xf numFmtId="0" fontId="11" fillId="0" borderId="0" xfId="0" applyFont="1" applyAlignment="1">
      <alignment horizontal="right" vertical="top" wrapText="1"/>
    </xf>
    <xf numFmtId="0" fontId="11"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right" vertical="center" wrapText="1"/>
    </xf>
    <xf numFmtId="0" fontId="16" fillId="0" borderId="0" xfId="0" applyFont="1" applyAlignment="1">
      <alignment horizontal="left" vertical="center" wrapText="1"/>
    </xf>
    <xf numFmtId="0" fontId="11" fillId="0" borderId="0" xfId="0" applyFont="1" applyAlignment="1">
      <alignment horizontal="right"/>
    </xf>
    <xf numFmtId="3" fontId="10" fillId="0" borderId="0" xfId="0" applyNumberFormat="1" applyFont="1" applyAlignment="1">
      <alignment horizontal="left" vertical="top"/>
    </xf>
    <xf numFmtId="0" fontId="15" fillId="0" borderId="0" xfId="0" applyFont="1" applyAlignment="1">
      <alignment horizontal="left" vertical="top"/>
    </xf>
    <xf numFmtId="3" fontId="15" fillId="0" borderId="0" xfId="0" applyNumberFormat="1" applyFont="1" applyAlignment="1">
      <alignment horizontal="left" vertical="top"/>
    </xf>
    <xf numFmtId="0" fontId="15" fillId="0" borderId="0" xfId="0" applyFont="1" applyAlignment="1">
      <alignment horizontal="right" vertical="center" wrapText="1"/>
    </xf>
    <xf numFmtId="0" fontId="16" fillId="0" borderId="0" xfId="0" applyFont="1" applyAlignment="1">
      <alignment horizontal="left" wrapText="1"/>
    </xf>
    <xf numFmtId="1" fontId="11" fillId="0" borderId="0" xfId="0" applyNumberFormat="1" applyFont="1" applyAlignment="1">
      <alignment vertical="center"/>
    </xf>
    <xf numFmtId="0" fontId="10" fillId="0" borderId="1" xfId="0" applyFont="1" applyBorder="1" applyAlignment="1">
      <alignment horizontal="left" vertical="top"/>
    </xf>
    <xf numFmtId="0" fontId="10" fillId="0" borderId="2" xfId="0" applyFont="1" applyBorder="1" applyAlignment="1">
      <alignment horizontal="left" vertical="top"/>
    </xf>
    <xf numFmtId="0" fontId="11" fillId="0" borderId="0" xfId="0" applyFont="1" applyAlignment="1">
      <alignment horizontal="right" wrapText="1"/>
    </xf>
    <xf numFmtId="0" fontId="11" fillId="0" borderId="0" xfId="0" applyFont="1" applyAlignment="1">
      <alignment horizontal="center" vertical="center" wrapText="1"/>
    </xf>
    <xf numFmtId="0" fontId="11" fillId="0" borderId="0" xfId="0" applyFont="1" applyAlignment="1">
      <alignment horizontal="right" vertical="center"/>
    </xf>
    <xf numFmtId="0" fontId="10"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horizontal="justify" vertical="center" wrapText="1"/>
    </xf>
    <xf numFmtId="0" fontId="11" fillId="0" borderId="0" xfId="0" applyFont="1" applyAlignment="1">
      <alignment horizontal="left" vertical="top" wrapText="1"/>
    </xf>
    <xf numFmtId="3" fontId="10" fillId="0" borderId="0" xfId="0" applyNumberFormat="1" applyFont="1" applyAlignment="1">
      <alignment vertical="center"/>
    </xf>
    <xf numFmtId="0" fontId="10" fillId="0" borderId="0" xfId="0" applyFont="1" applyAlignment="1">
      <alignment horizontal="left" vertical="center" indent="4"/>
    </xf>
    <xf numFmtId="0" fontId="9" fillId="0" borderId="0" xfId="0" applyFont="1" applyAlignment="1">
      <alignment horizontal="justify" vertical="center" wrapText="1"/>
    </xf>
    <xf numFmtId="0" fontId="9" fillId="0" borderId="0" xfId="0" applyFont="1" applyAlignment="1">
      <alignment horizontal="left" vertical="center"/>
    </xf>
    <xf numFmtId="0" fontId="3" fillId="0" borderId="0" xfId="0" applyFont="1" applyAlignment="1">
      <alignment horizontal="right" vertical="top" wrapText="1"/>
    </xf>
    <xf numFmtId="0" fontId="9" fillId="0" borderId="0" xfId="0" applyFont="1" applyAlignment="1">
      <alignment horizontal="left" vertical="top"/>
    </xf>
    <xf numFmtId="0" fontId="9" fillId="0" borderId="0" xfId="0" applyFont="1" applyAlignment="1">
      <alignment vertical="center"/>
    </xf>
    <xf numFmtId="0" fontId="9" fillId="0" borderId="0" xfId="0" applyFont="1" applyAlignment="1">
      <alignment horizontal="right" vertical="top" wrapText="1"/>
    </xf>
    <xf numFmtId="3" fontId="10" fillId="0" borderId="0" xfId="0" applyNumberFormat="1" applyFont="1" applyAlignment="1">
      <alignment vertical="center" wrapText="1"/>
    </xf>
    <xf numFmtId="3" fontId="9" fillId="0" borderId="0" xfId="0" applyNumberFormat="1" applyFont="1" applyAlignment="1">
      <alignment vertical="center"/>
    </xf>
    <xf numFmtId="3" fontId="9" fillId="0" borderId="3" xfId="0" applyNumberFormat="1" applyFont="1" applyBorder="1" applyAlignment="1">
      <alignment vertical="center"/>
    </xf>
    <xf numFmtId="0" fontId="9" fillId="0" borderId="0" xfId="0" applyFont="1" applyAlignment="1">
      <alignment horizontal="left" vertical="center" wrapText="1"/>
    </xf>
    <xf numFmtId="0" fontId="3" fillId="0" borderId="0" xfId="0" applyFont="1" applyAlignment="1">
      <alignment vertical="center"/>
    </xf>
    <xf numFmtId="3" fontId="15" fillId="0" borderId="2" xfId="0" applyNumberFormat="1" applyFont="1" applyBorder="1" applyAlignment="1">
      <alignment vertical="top"/>
    </xf>
    <xf numFmtId="0" fontId="15" fillId="0" borderId="2" xfId="0" applyFont="1" applyBorder="1" applyAlignment="1">
      <alignment horizontal="left" vertical="top"/>
    </xf>
    <xf numFmtId="3" fontId="9" fillId="0" borderId="4" xfId="0" applyNumberFormat="1" applyFont="1" applyBorder="1" applyAlignment="1">
      <alignment vertical="center"/>
    </xf>
    <xf numFmtId="3" fontId="9" fillId="0" borderId="2" xfId="0" applyNumberFormat="1" applyFont="1" applyBorder="1" applyAlignment="1">
      <alignment vertical="top"/>
    </xf>
    <xf numFmtId="168" fontId="9" fillId="0" borderId="0" xfId="0" applyNumberFormat="1" applyFont="1" applyAlignment="1">
      <alignment vertical="center"/>
    </xf>
    <xf numFmtId="169" fontId="9" fillId="0" borderId="0" xfId="0" applyNumberFormat="1" applyFont="1" applyAlignment="1">
      <alignment vertical="center"/>
    </xf>
    <xf numFmtId="169" fontId="18" fillId="0" borderId="0" xfId="0" applyNumberFormat="1" applyFont="1" applyAlignment="1">
      <alignment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wrapText="1"/>
    </xf>
    <xf numFmtId="0" fontId="9" fillId="0" borderId="0" xfId="0" applyFont="1" applyAlignment="1">
      <alignment horizontal="right"/>
    </xf>
    <xf numFmtId="0" fontId="3" fillId="0" borderId="0" xfId="0" applyFont="1" applyAlignment="1">
      <alignment horizontal="justify" vertical="center" wrapText="1"/>
    </xf>
    <xf numFmtId="0" fontId="3" fillId="0" borderId="0" xfId="0" applyFont="1" applyAlignment="1">
      <alignment horizontal="right" vertical="center"/>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justify" vertical="center"/>
    </xf>
    <xf numFmtId="0" fontId="3" fillId="0" borderId="0" xfId="0" applyFont="1" applyAlignment="1">
      <alignment horizontal="left" vertical="center" wrapText="1" indent="2"/>
    </xf>
    <xf numFmtId="1" fontId="3" fillId="0" borderId="0" xfId="0" applyNumberFormat="1" applyFont="1" applyAlignment="1">
      <alignment vertical="center"/>
    </xf>
    <xf numFmtId="0" fontId="3" fillId="0" borderId="0" xfId="0" applyFont="1" applyAlignment="1">
      <alignment horizontal="center" vertical="center"/>
    </xf>
    <xf numFmtId="0" fontId="9" fillId="0" borderId="0" xfId="0" applyFont="1" applyAlignment="1">
      <alignment vertical="center" wrapText="1"/>
    </xf>
    <xf numFmtId="0" fontId="3" fillId="0" borderId="0" xfId="0" applyFont="1"/>
    <xf numFmtId="164" fontId="0" fillId="0" borderId="0" xfId="0" applyNumberFormat="1" applyAlignment="1">
      <alignment horizontal="left" vertical="top"/>
    </xf>
    <xf numFmtId="164" fontId="10" fillId="0" borderId="0" xfId="0" applyNumberFormat="1" applyFont="1" applyAlignment="1">
      <alignment horizontal="left" vertical="top"/>
    </xf>
    <xf numFmtId="164" fontId="10" fillId="0" borderId="0" xfId="0" applyNumberFormat="1" applyFont="1" applyAlignment="1">
      <alignment horizontal="right" vertical="center" indent="1"/>
    </xf>
    <xf numFmtId="170" fontId="9" fillId="0" borderId="0" xfId="0" applyNumberFormat="1" applyFont="1" applyAlignment="1">
      <alignment horizontal="right" vertical="center"/>
    </xf>
    <xf numFmtId="170" fontId="10" fillId="0" borderId="0" xfId="0" applyNumberFormat="1" applyFont="1" applyAlignment="1">
      <alignment vertical="center"/>
    </xf>
    <xf numFmtId="170" fontId="10" fillId="0" borderId="0" xfId="1" applyNumberFormat="1" applyFont="1" applyFill="1" applyBorder="1" applyAlignment="1">
      <alignment horizontal="right"/>
    </xf>
    <xf numFmtId="170" fontId="10" fillId="0" borderId="4" xfId="1" applyNumberFormat="1" applyFont="1" applyFill="1" applyBorder="1" applyAlignment="1">
      <alignment horizontal="left" vertical="top"/>
    </xf>
    <xf numFmtId="170" fontId="9" fillId="0" borderId="3" xfId="0" applyNumberFormat="1" applyFont="1" applyBorder="1" applyAlignment="1">
      <alignment vertical="center"/>
    </xf>
    <xf numFmtId="170" fontId="9" fillId="0" borderId="3" xfId="0" applyNumberFormat="1" applyFont="1" applyBorder="1" applyAlignment="1">
      <alignment vertical="top"/>
    </xf>
    <xf numFmtId="170" fontId="11" fillId="0" borderId="0" xfId="0" applyNumberFormat="1" applyFont="1" applyAlignment="1">
      <alignment horizontal="justify" vertical="center"/>
    </xf>
    <xf numFmtId="170" fontId="11" fillId="0" borderId="0" xfId="0" applyNumberFormat="1" applyFont="1" applyAlignment="1">
      <alignment horizontal="right" vertical="center" wrapText="1"/>
    </xf>
    <xf numFmtId="170" fontId="11" fillId="0" borderId="0" xfId="0" applyNumberFormat="1" applyFont="1" applyAlignment="1">
      <alignment horizontal="right" vertical="center" wrapText="1" indent="1"/>
    </xf>
    <xf numFmtId="170" fontId="15" fillId="0" borderId="0" xfId="0" applyNumberFormat="1" applyFont="1" applyAlignment="1">
      <alignment horizontal="justify" vertical="center"/>
    </xf>
    <xf numFmtId="170" fontId="10" fillId="0" borderId="0" xfId="0" applyNumberFormat="1" applyFont="1" applyAlignment="1">
      <alignment vertical="top"/>
    </xf>
    <xf numFmtId="170" fontId="9" fillId="0" borderId="0" xfId="0" applyNumberFormat="1" applyFont="1" applyAlignment="1">
      <alignment vertical="center"/>
    </xf>
    <xf numFmtId="170" fontId="9" fillId="0" borderId="0" xfId="0" applyNumberFormat="1" applyFont="1" applyAlignment="1">
      <alignment vertical="top"/>
    </xf>
    <xf numFmtId="170" fontId="9" fillId="0" borderId="0" xfId="1" applyNumberFormat="1" applyFont="1" applyFill="1" applyBorder="1" applyAlignment="1">
      <alignment horizontal="left" vertical="top"/>
    </xf>
    <xf numFmtId="170" fontId="10" fillId="0" borderId="5" xfId="0" applyNumberFormat="1" applyFont="1" applyBorder="1" applyAlignment="1">
      <alignment vertical="center"/>
    </xf>
    <xf numFmtId="170" fontId="15" fillId="0" borderId="1" xfId="0" applyNumberFormat="1" applyFont="1" applyBorder="1" applyAlignment="1">
      <alignment vertical="top"/>
    </xf>
    <xf numFmtId="170" fontId="15" fillId="0" borderId="4" xfId="0" applyNumberFormat="1" applyFont="1" applyBorder="1" applyAlignment="1">
      <alignment vertical="top"/>
    </xf>
    <xf numFmtId="170" fontId="10" fillId="0" borderId="4" xfId="0" applyNumberFormat="1" applyFont="1" applyBorder="1" applyAlignment="1">
      <alignment vertical="center"/>
    </xf>
    <xf numFmtId="170" fontId="18" fillId="0" borderId="0" xfId="1" applyNumberFormat="1" applyFont="1" applyFill="1" applyBorder="1" applyAlignment="1">
      <alignment horizontal="left" vertical="top"/>
    </xf>
    <xf numFmtId="170" fontId="9" fillId="0" borderId="5" xfId="1" applyNumberFormat="1" applyFont="1" applyFill="1" applyBorder="1" applyAlignment="1">
      <alignment horizontal="left" vertical="top"/>
    </xf>
    <xf numFmtId="170" fontId="9" fillId="0" borderId="0" xfId="0" applyNumberFormat="1" applyFont="1" applyAlignment="1">
      <alignment horizontal="left" vertical="top"/>
    </xf>
    <xf numFmtId="170" fontId="15" fillId="0" borderId="2" xfId="0" applyNumberFormat="1" applyFont="1" applyBorder="1" applyAlignment="1">
      <alignment vertical="top"/>
    </xf>
    <xf numFmtId="170" fontId="10" fillId="0" borderId="2" xfId="0" applyNumberFormat="1" applyFont="1" applyBorder="1" applyAlignment="1">
      <alignment vertical="top"/>
    </xf>
    <xf numFmtId="170" fontId="14" fillId="0" borderId="0" xfId="0" applyNumberFormat="1" applyFont="1" applyAlignment="1">
      <alignment horizontal="right" wrapText="1"/>
    </xf>
    <xf numFmtId="170" fontId="15" fillId="0" borderId="0" xfId="1" applyNumberFormat="1" applyFont="1" applyFill="1" applyBorder="1" applyAlignment="1">
      <alignment horizontal="left" vertical="top"/>
    </xf>
    <xf numFmtId="170" fontId="15" fillId="0" borderId="4" xfId="1" applyNumberFormat="1" applyFont="1" applyFill="1" applyBorder="1" applyAlignment="1">
      <alignment horizontal="left" vertical="top"/>
    </xf>
    <xf numFmtId="170" fontId="9" fillId="0" borderId="4" xfId="1" applyNumberFormat="1" applyFont="1" applyFill="1" applyBorder="1" applyAlignment="1">
      <alignment horizontal="left" vertical="top"/>
    </xf>
    <xf numFmtId="170" fontId="9" fillId="0" borderId="6" xfId="0" applyNumberFormat="1" applyFont="1" applyBorder="1" applyAlignment="1">
      <alignment vertical="center"/>
    </xf>
    <xf numFmtId="170" fontId="10" fillId="0" borderId="6" xfId="0" applyNumberFormat="1" applyFont="1" applyBorder="1" applyAlignment="1">
      <alignment vertical="center"/>
    </xf>
    <xf numFmtId="170" fontId="9" fillId="0" borderId="0" xfId="0" applyNumberFormat="1" applyFont="1"/>
    <xf numFmtId="170" fontId="9" fillId="0" borderId="4" xfId="1" applyNumberFormat="1" applyFont="1" applyFill="1" applyBorder="1" applyAlignment="1">
      <alignment horizontal="right" vertical="top"/>
    </xf>
    <xf numFmtId="170" fontId="9" fillId="0" borderId="5" xfId="0" applyNumberFormat="1" applyFont="1" applyBorder="1" applyAlignment="1">
      <alignment horizontal="right" vertical="center"/>
    </xf>
    <xf numFmtId="170" fontId="9" fillId="0" borderId="5" xfId="0" applyNumberFormat="1" applyFont="1" applyBorder="1"/>
    <xf numFmtId="170" fontId="15" fillId="0" borderId="1" xfId="0" applyNumberFormat="1" applyFont="1" applyBorder="1" applyAlignment="1">
      <alignment horizontal="left" vertical="top"/>
    </xf>
    <xf numFmtId="170" fontId="10" fillId="0" borderId="1" xfId="0" applyNumberFormat="1" applyFont="1" applyBorder="1" applyAlignment="1">
      <alignment horizontal="left" vertical="top"/>
    </xf>
    <xf numFmtId="170" fontId="15" fillId="0" borderId="0" xfId="0" applyNumberFormat="1" applyFont="1" applyAlignment="1">
      <alignment horizontal="left" vertical="top"/>
    </xf>
    <xf numFmtId="170" fontId="10" fillId="0" borderId="0" xfId="0" applyNumberFormat="1" applyFont="1" applyAlignment="1">
      <alignment horizontal="left" vertical="top"/>
    </xf>
    <xf numFmtId="170" fontId="10" fillId="0" borderId="0" xfId="0" applyNumberFormat="1" applyFont="1" applyAlignment="1">
      <alignment horizontal="right" vertical="center"/>
    </xf>
    <xf numFmtId="170" fontId="10" fillId="0" borderId="0" xfId="0" applyNumberFormat="1" applyFont="1"/>
    <xf numFmtId="170" fontId="9" fillId="0" borderId="4" xfId="0" applyNumberFormat="1" applyFont="1" applyBorder="1" applyAlignment="1">
      <alignment vertical="center"/>
    </xf>
    <xf numFmtId="170" fontId="10" fillId="0" borderId="4" xfId="0" applyNumberFormat="1" applyFont="1" applyBorder="1"/>
    <xf numFmtId="170" fontId="10" fillId="0" borderId="5" xfId="0" applyNumberFormat="1" applyFont="1" applyBorder="1"/>
    <xf numFmtId="170" fontId="9" fillId="0" borderId="1" xfId="0" applyNumberFormat="1" applyFont="1" applyBorder="1"/>
    <xf numFmtId="170" fontId="10" fillId="0" borderId="1" xfId="0" applyNumberFormat="1" applyFont="1" applyBorder="1"/>
    <xf numFmtId="170" fontId="10" fillId="0" borderId="4" xfId="0" applyNumberFormat="1" applyFont="1" applyBorder="1" applyAlignment="1">
      <alignment horizontal="right" vertical="center"/>
    </xf>
    <xf numFmtId="41" fontId="9" fillId="0" borderId="4" xfId="0" applyNumberFormat="1" applyFont="1" applyBorder="1" applyAlignment="1">
      <alignment horizontal="right" vertical="center" indent="1"/>
    </xf>
    <xf numFmtId="41" fontId="9" fillId="0" borderId="0" xfId="0" applyNumberFormat="1" applyFont="1" applyAlignment="1">
      <alignment vertical="center"/>
    </xf>
    <xf numFmtId="41" fontId="9" fillId="0" borderId="0" xfId="0" applyNumberFormat="1" applyFont="1" applyAlignment="1">
      <alignment vertical="top"/>
    </xf>
    <xf numFmtId="41" fontId="10" fillId="0" borderId="0" xfId="0" applyNumberFormat="1" applyFont="1" applyAlignment="1">
      <alignment vertical="center"/>
    </xf>
    <xf numFmtId="41" fontId="9" fillId="0" borderId="4" xfId="0" applyNumberFormat="1" applyFont="1" applyBorder="1" applyAlignment="1">
      <alignment vertical="top"/>
    </xf>
    <xf numFmtId="41" fontId="9" fillId="0" borderId="4" xfId="0" applyNumberFormat="1" applyFont="1" applyBorder="1" applyAlignment="1">
      <alignment vertical="center"/>
    </xf>
    <xf numFmtId="41" fontId="9" fillId="0" borderId="3" xfId="0" applyNumberFormat="1" applyFont="1" applyBorder="1" applyAlignment="1">
      <alignment vertical="center"/>
    </xf>
    <xf numFmtId="41" fontId="9" fillId="0" borderId="3" xfId="0" applyNumberFormat="1" applyFont="1" applyBorder="1" applyAlignment="1">
      <alignment horizontal="left" vertical="top"/>
    </xf>
    <xf numFmtId="41" fontId="10" fillId="0" borderId="0" xfId="0" applyNumberFormat="1" applyFont="1" applyAlignment="1">
      <alignment horizontal="right"/>
    </xf>
    <xf numFmtId="41" fontId="10" fillId="0" borderId="0" xfId="1" applyNumberFormat="1" applyFont="1" applyFill="1" applyBorder="1" applyAlignment="1">
      <alignment horizontal="left" vertical="top"/>
    </xf>
    <xf numFmtId="41" fontId="10" fillId="0" borderId="0" xfId="1" applyNumberFormat="1" applyFont="1" applyFill="1" applyBorder="1" applyAlignment="1">
      <alignment horizontal="right" vertical="top"/>
    </xf>
    <xf numFmtId="170" fontId="3" fillId="0" borderId="6" xfId="0" applyNumberFormat="1" applyFont="1" applyBorder="1" applyAlignment="1">
      <alignment vertical="center"/>
    </xf>
    <xf numFmtId="0" fontId="3" fillId="0" borderId="0" xfId="0" quotePrefix="1" applyFont="1" applyAlignment="1">
      <alignment horizontal="left" wrapText="1"/>
    </xf>
    <xf numFmtId="170" fontId="9" fillId="0" borderId="0" xfId="0" applyNumberFormat="1" applyFont="1" applyAlignment="1">
      <alignment horizontal="center" vertical="center"/>
    </xf>
    <xf numFmtId="16" fontId="9" fillId="0" borderId="0" xfId="0" quotePrefix="1" applyNumberFormat="1" applyFont="1" applyAlignment="1">
      <alignment horizontal="left" vertical="top"/>
    </xf>
    <xf numFmtId="0" fontId="0" fillId="0" borderId="0" xfId="0" applyAlignment="1">
      <alignment horizontal="left" vertical="center"/>
    </xf>
    <xf numFmtId="16" fontId="4" fillId="0" borderId="0" xfId="0" quotePrefix="1" applyNumberFormat="1" applyFont="1" applyAlignment="1">
      <alignment horizontal="left"/>
    </xf>
    <xf numFmtId="0" fontId="4" fillId="0" borderId="0" xfId="0" applyFont="1" applyAlignment="1">
      <alignment horizontal="left" vertical="top"/>
    </xf>
    <xf numFmtId="1" fontId="4" fillId="0" borderId="0" xfId="0" applyNumberFormat="1" applyFont="1" applyAlignment="1">
      <alignment horizontal="left" vertical="center"/>
    </xf>
    <xf numFmtId="49" fontId="9" fillId="0" borderId="0" xfId="0" applyNumberFormat="1" applyFont="1" applyAlignment="1">
      <alignment horizontal="justify" vertical="center"/>
    </xf>
    <xf numFmtId="0" fontId="9" fillId="0" borderId="0" xfId="0" applyFont="1" applyAlignment="1">
      <alignment horizontal="left" wrapText="1"/>
    </xf>
    <xf numFmtId="2" fontId="10" fillId="0" borderId="0" xfId="0" applyNumberFormat="1" applyFont="1" applyAlignment="1">
      <alignment vertical="center"/>
    </xf>
    <xf numFmtId="170" fontId="10" fillId="0" borderId="0" xfId="0" applyNumberFormat="1" applyFont="1" applyAlignment="1">
      <alignment vertical="center" wrapText="1"/>
    </xf>
    <xf numFmtId="170" fontId="9" fillId="0" borderId="0" xfId="0" applyNumberFormat="1" applyFont="1" applyAlignment="1">
      <alignment vertical="center" wrapText="1"/>
    </xf>
    <xf numFmtId="43" fontId="10" fillId="0" borderId="0" xfId="0" applyNumberFormat="1" applyFont="1" applyAlignment="1">
      <alignment vertical="center"/>
    </xf>
    <xf numFmtId="2" fontId="11" fillId="0" borderId="0" xfId="0" applyNumberFormat="1" applyFont="1" applyAlignment="1">
      <alignment horizontal="right" vertical="top" wrapText="1"/>
    </xf>
    <xf numFmtId="2" fontId="11" fillId="0" borderId="0" xfId="0" applyNumberFormat="1" applyFont="1" applyAlignment="1">
      <alignment horizontal="right" vertical="center" wrapText="1"/>
    </xf>
    <xf numFmtId="2" fontId="10" fillId="0" borderId="0" xfId="0" applyNumberFormat="1" applyFont="1" applyAlignment="1">
      <alignment horizontal="left" vertical="top"/>
    </xf>
    <xf numFmtId="2" fontId="10" fillId="0" borderId="0" xfId="0" applyNumberFormat="1" applyFont="1" applyAlignment="1">
      <alignment horizontal="left" vertical="center"/>
    </xf>
    <xf numFmtId="2" fontId="9" fillId="0" borderId="0" xfId="0" applyNumberFormat="1" applyFont="1" applyAlignment="1">
      <alignment vertical="center"/>
    </xf>
    <xf numFmtId="1" fontId="9" fillId="0" borderId="0" xfId="0" applyNumberFormat="1" applyFont="1" applyAlignment="1">
      <alignment horizontal="right" vertical="center"/>
    </xf>
    <xf numFmtId="1" fontId="15" fillId="0" borderId="0" xfId="1" applyNumberFormat="1" applyFont="1" applyFill="1" applyBorder="1" applyAlignment="1">
      <alignment horizontal="right" vertical="top"/>
    </xf>
    <xf numFmtId="1" fontId="10" fillId="0" borderId="0" xfId="0" applyNumberFormat="1" applyFont="1" applyAlignment="1">
      <alignment vertical="center" wrapText="1"/>
    </xf>
    <xf numFmtId="1" fontId="15" fillId="0" borderId="0" xfId="1" applyNumberFormat="1" applyFont="1" applyFill="1" applyBorder="1" applyAlignment="1">
      <alignment horizontal="left" vertical="top"/>
    </xf>
    <xf numFmtId="1" fontId="9" fillId="0" borderId="5" xfId="0" applyNumberFormat="1" applyFont="1" applyBorder="1" applyAlignment="1">
      <alignment horizontal="right" vertical="center"/>
    </xf>
    <xf numFmtId="1" fontId="15" fillId="0" borderId="1" xfId="0" applyNumberFormat="1" applyFont="1" applyBorder="1" applyAlignment="1">
      <alignment horizontal="left" vertical="top"/>
    </xf>
    <xf numFmtId="1" fontId="15" fillId="0" borderId="0" xfId="0" applyNumberFormat="1" applyFont="1" applyAlignment="1">
      <alignment horizontal="left" vertical="top"/>
    </xf>
    <xf numFmtId="1" fontId="9" fillId="0" borderId="0" xfId="0" applyNumberFormat="1" applyFont="1" applyAlignment="1">
      <alignment vertical="center"/>
    </xf>
    <xf numFmtId="1" fontId="9" fillId="0" borderId="0" xfId="0" applyNumberFormat="1" applyFont="1" applyAlignment="1">
      <alignment horizontal="left" vertical="top"/>
    </xf>
    <xf numFmtId="1" fontId="9" fillId="0" borderId="0" xfId="0" applyNumberFormat="1" applyFont="1"/>
    <xf numFmtId="1" fontId="9" fillId="0" borderId="0" xfId="1" applyNumberFormat="1" applyFont="1" applyFill="1" applyBorder="1" applyAlignment="1">
      <alignment horizontal="right" vertical="top"/>
    </xf>
    <xf numFmtId="1" fontId="9" fillId="0" borderId="4" xfId="1" applyNumberFormat="1" applyFont="1" applyFill="1" applyBorder="1" applyAlignment="1">
      <alignment horizontal="left" vertical="top"/>
    </xf>
    <xf numFmtId="1" fontId="18" fillId="0" borderId="0" xfId="1" applyNumberFormat="1" applyFont="1" applyFill="1" applyBorder="1" applyAlignment="1">
      <alignment horizontal="left" vertical="top"/>
    </xf>
    <xf numFmtId="170" fontId="3" fillId="0" borderId="3" xfId="0" applyNumberFormat="1" applyFont="1" applyBorder="1" applyAlignment="1">
      <alignment horizontal="right" vertical="center"/>
    </xf>
    <xf numFmtId="41" fontId="3" fillId="0" borderId="3" xfId="0" applyNumberFormat="1" applyFont="1" applyBorder="1" applyAlignment="1">
      <alignment vertical="center"/>
    </xf>
    <xf numFmtId="167" fontId="15" fillId="0" borderId="0" xfId="1" applyNumberFormat="1" applyFont="1" applyFill="1" applyBorder="1" applyAlignment="1">
      <alignment horizontal="right" vertical="top"/>
    </xf>
    <xf numFmtId="0" fontId="0" fillId="0" borderId="0" xfId="0" applyAlignment="1">
      <alignment horizontal="left" vertical="top"/>
    </xf>
    <xf numFmtId="0" fontId="11" fillId="0" borderId="0" xfId="0" applyFont="1" applyAlignment="1">
      <alignment wrapText="1"/>
    </xf>
    <xf numFmtId="16" fontId="9" fillId="0" borderId="0" xfId="0" applyNumberFormat="1" applyFont="1" applyAlignment="1">
      <alignment horizontal="left" vertical="center"/>
    </xf>
    <xf numFmtId="43" fontId="21" fillId="0" borderId="0" xfId="0" applyNumberFormat="1" applyFont="1" applyAlignment="1">
      <alignment vertical="center"/>
    </xf>
    <xf numFmtId="0" fontId="9" fillId="0" borderId="0" xfId="0" applyFont="1" applyAlignment="1" applyProtection="1">
      <alignment horizontal="left" vertical="center" wrapText="1"/>
      <protection locked="0"/>
    </xf>
    <xf numFmtId="170" fontId="3" fillId="0" borderId="0" xfId="0" applyNumberFormat="1" applyFont="1" applyAlignment="1">
      <alignment vertical="center"/>
    </xf>
    <xf numFmtId="43" fontId="10" fillId="0" borderId="0" xfId="0" applyNumberFormat="1" applyFont="1" applyAlignment="1">
      <alignment vertical="center" wrapText="1"/>
    </xf>
    <xf numFmtId="170" fontId="10" fillId="0" borderId="0" xfId="0" applyNumberFormat="1" applyFont="1" applyAlignment="1">
      <alignment horizontal="left" vertical="center"/>
    </xf>
    <xf numFmtId="43" fontId="9" fillId="0" borderId="0" xfId="0" applyNumberFormat="1" applyFont="1" applyAlignment="1">
      <alignment horizontal="left" vertical="center"/>
    </xf>
    <xf numFmtId="43" fontId="10" fillId="0" borderId="0" xfId="0" applyNumberFormat="1" applyFont="1" applyAlignment="1">
      <alignment horizontal="left" vertical="center"/>
    </xf>
    <xf numFmtId="0" fontId="3" fillId="0" borderId="0" xfId="0" applyFont="1" applyAlignment="1">
      <alignment vertical="center" wrapText="1"/>
    </xf>
    <xf numFmtId="170" fontId="3" fillId="0" borderId="0" xfId="0" applyNumberFormat="1" applyFont="1" applyAlignment="1">
      <alignment horizontal="center" vertical="center"/>
    </xf>
    <xf numFmtId="3" fontId="14" fillId="0" borderId="0" xfId="0" applyNumberFormat="1" applyFont="1" applyAlignment="1">
      <alignment horizontal="right" vertical="center"/>
    </xf>
    <xf numFmtId="3" fontId="11" fillId="0" borderId="0" xfId="0" applyNumberFormat="1" applyFont="1" applyAlignment="1">
      <alignment horizontal="right" vertical="center"/>
    </xf>
    <xf numFmtId="41" fontId="10" fillId="0" borderId="0" xfId="0" applyNumberFormat="1" applyFont="1" applyAlignment="1">
      <alignment vertical="center" wrapText="1"/>
    </xf>
    <xf numFmtId="43" fontId="11" fillId="0" borderId="0" xfId="0" applyNumberFormat="1" applyFont="1" applyAlignment="1">
      <alignment horizontal="left" vertical="center" wrapText="1"/>
    </xf>
    <xf numFmtId="0" fontId="17" fillId="0" borderId="0" xfId="0" applyFont="1" applyAlignment="1">
      <alignment horizontal="center" vertical="center" wrapText="1"/>
    </xf>
    <xf numFmtId="0" fontId="16" fillId="0" borderId="0" xfId="0" applyFont="1" applyAlignment="1">
      <alignment vertical="center" wrapText="1"/>
    </xf>
    <xf numFmtId="0" fontId="6" fillId="0" borderId="0" xfId="0" applyFont="1" applyAlignment="1">
      <alignment horizontal="left" vertical="center" wrapText="1"/>
    </xf>
    <xf numFmtId="0" fontId="10" fillId="0" borderId="0" xfId="0" applyFont="1" applyAlignment="1">
      <alignment horizontal="center" vertical="center"/>
    </xf>
    <xf numFmtId="0" fontId="9" fillId="2" borderId="0" xfId="0" applyFont="1" applyFill="1" applyAlignment="1">
      <alignment horizontal="justify" vertical="center" wrapText="1"/>
    </xf>
    <xf numFmtId="2" fontId="9" fillId="0" borderId="0" xfId="0" applyNumberFormat="1" applyFont="1" applyAlignment="1">
      <alignment horizontal="left" vertical="center"/>
    </xf>
    <xf numFmtId="1" fontId="9" fillId="0" borderId="4" xfId="1" applyNumberFormat="1" applyFont="1" applyFill="1" applyBorder="1" applyAlignment="1">
      <alignment horizontal="right" vertical="top"/>
    </xf>
    <xf numFmtId="1" fontId="9" fillId="0" borderId="0" xfId="0" applyNumberFormat="1" applyFont="1" applyAlignment="1">
      <alignment vertical="center" wrapText="1"/>
    </xf>
    <xf numFmtId="3" fontId="11" fillId="0" borderId="0" xfId="0" applyNumberFormat="1" applyFont="1" applyAlignment="1">
      <alignment horizontal="left" vertical="center"/>
    </xf>
    <xf numFmtId="170" fontId="11" fillId="0" borderId="0" xfId="0" applyNumberFormat="1" applyFont="1" applyAlignment="1">
      <alignment horizontal="left" vertical="center"/>
    </xf>
    <xf numFmtId="0" fontId="10" fillId="2" borderId="0" xfId="0" applyFont="1" applyFill="1" applyAlignment="1">
      <alignment vertical="center"/>
    </xf>
    <xf numFmtId="10" fontId="10" fillId="0" borderId="0" xfId="0" applyNumberFormat="1" applyFont="1" applyAlignment="1">
      <alignment vertical="center"/>
    </xf>
    <xf numFmtId="0" fontId="19" fillId="0" borderId="0" xfId="0" applyFont="1" applyAlignment="1">
      <alignment vertical="center"/>
    </xf>
    <xf numFmtId="0" fontId="0" fillId="2" borderId="0" xfId="0" applyFill="1" applyAlignment="1">
      <alignment horizontal="justify" vertical="center" wrapText="1"/>
    </xf>
    <xf numFmtId="0" fontId="10" fillId="0" borderId="0" xfId="0" applyFont="1" applyAlignment="1" applyProtection="1">
      <alignment horizontal="left" vertical="center" indent="3"/>
      <protection locked="0"/>
    </xf>
    <xf numFmtId="0" fontId="1" fillId="2" borderId="0" xfId="0" applyFont="1" applyFill="1" applyAlignment="1">
      <alignment vertical="center"/>
    </xf>
    <xf numFmtId="0" fontId="1" fillId="2" borderId="0" xfId="0" applyFont="1" applyFill="1" applyAlignment="1">
      <alignment horizontal="left" vertical="center"/>
    </xf>
    <xf numFmtId="1" fontId="1" fillId="0" borderId="0" xfId="1" applyNumberFormat="1" applyFont="1" applyFill="1" applyBorder="1" applyAlignment="1">
      <alignment horizontal="right" vertical="top"/>
    </xf>
    <xf numFmtId="170" fontId="9" fillId="0" borderId="4" xfId="1" applyNumberFormat="1" applyFont="1" applyFill="1" applyBorder="1" applyAlignment="1">
      <alignment horizontal="left" vertical="center"/>
    </xf>
    <xf numFmtId="171" fontId="9" fillId="0" borderId="4" xfId="2" applyNumberFormat="1" applyFont="1" applyBorder="1"/>
    <xf numFmtId="171" fontId="9" fillId="0" borderId="4" xfId="2" applyNumberFormat="1" applyFont="1" applyBorder="1" applyAlignment="1">
      <alignment vertical="center"/>
    </xf>
    <xf numFmtId="0" fontId="10" fillId="0" borderId="4" xfId="0" applyFont="1" applyBorder="1" applyAlignment="1">
      <alignment vertical="center" wrapText="1"/>
    </xf>
    <xf numFmtId="0" fontId="10" fillId="0" borderId="6" xfId="0" applyFont="1" applyBorder="1" applyAlignment="1">
      <alignment vertical="center" wrapText="1"/>
    </xf>
    <xf numFmtId="170" fontId="1" fillId="0" borderId="0" xfId="1" applyNumberFormat="1" applyFont="1" applyFill="1" applyBorder="1" applyAlignment="1">
      <alignment horizontal="left" vertical="top"/>
    </xf>
    <xf numFmtId="170" fontId="1" fillId="0" borderId="0" xfId="0" applyNumberFormat="1" applyFont="1" applyAlignment="1">
      <alignment vertical="center"/>
    </xf>
    <xf numFmtId="170" fontId="1" fillId="0" borderId="0" xfId="0" applyNumberFormat="1" applyFont="1" applyAlignment="1">
      <alignment vertical="top"/>
    </xf>
    <xf numFmtId="170" fontId="1" fillId="0" borderId="4" xfId="0" applyNumberFormat="1" applyFont="1" applyBorder="1" applyAlignment="1">
      <alignment vertical="top"/>
    </xf>
    <xf numFmtId="170" fontId="1" fillId="0" borderId="4" xfId="0" applyNumberFormat="1" applyFont="1" applyBorder="1" applyAlignment="1">
      <alignment vertical="center"/>
    </xf>
    <xf numFmtId="171" fontId="10" fillId="0" borderId="0" xfId="2" applyNumberFormat="1" applyFont="1" applyAlignment="1">
      <alignment vertical="center" wrapText="1"/>
    </xf>
    <xf numFmtId="171" fontId="10" fillId="0" borderId="0" xfId="2" applyNumberFormat="1" applyFont="1" applyAlignment="1">
      <alignment vertical="center"/>
    </xf>
    <xf numFmtId="171" fontId="15" fillId="0" borderId="0" xfId="2" applyNumberFormat="1" applyFont="1" applyFill="1" applyBorder="1" applyAlignment="1">
      <alignment horizontal="left" vertical="top"/>
    </xf>
    <xf numFmtId="171" fontId="15" fillId="0" borderId="4" xfId="2" applyNumberFormat="1" applyFont="1" applyBorder="1" applyAlignment="1">
      <alignment vertical="center"/>
    </xf>
    <xf numFmtId="171" fontId="9" fillId="0" borderId="0" xfId="2" applyNumberFormat="1" applyFont="1" applyFill="1" applyBorder="1" applyAlignment="1">
      <alignment horizontal="left" vertical="top"/>
    </xf>
    <xf numFmtId="171" fontId="10" fillId="0" borderId="5" xfId="2" applyNumberFormat="1" applyFont="1" applyBorder="1" applyAlignment="1">
      <alignment vertical="center"/>
    </xf>
    <xf numFmtId="0" fontId="9" fillId="0" borderId="0" xfId="0" applyFont="1" applyAlignment="1">
      <alignment horizontal="left" vertical="top" wrapText="1"/>
    </xf>
    <xf numFmtId="0" fontId="9" fillId="0" borderId="0" xfId="0" quotePrefix="1" applyFont="1" applyAlignment="1">
      <alignment horizontal="left" vertical="top" wrapText="1"/>
    </xf>
    <xf numFmtId="170" fontId="10" fillId="0" borderId="4" xfId="0" applyNumberFormat="1" applyFont="1" applyBorder="1" applyAlignment="1">
      <alignment horizontal="right" vertical="center" indent="1"/>
    </xf>
    <xf numFmtId="170" fontId="10" fillId="0" borderId="4" xfId="0" applyNumberFormat="1" applyFont="1" applyBorder="1" applyAlignment="1">
      <alignment horizontal="left" vertical="top"/>
    </xf>
    <xf numFmtId="170" fontId="3" fillId="0" borderId="4" xfId="0" applyNumberFormat="1" applyFont="1" applyBorder="1" applyAlignment="1">
      <alignment horizontal="right" vertical="center" indent="1"/>
    </xf>
    <xf numFmtId="0" fontId="1" fillId="0" borderId="0" xfId="0" applyFont="1" applyAlignment="1">
      <alignment horizontal="left" vertical="center" wrapText="1"/>
    </xf>
    <xf numFmtId="0" fontId="10" fillId="0" borderId="0" xfId="0" applyFont="1" applyAlignment="1">
      <alignment horizontal="justify" vertical="center" wrapText="1"/>
    </xf>
    <xf numFmtId="0" fontId="0" fillId="0" borderId="0" xfId="0" applyAlignment="1">
      <alignment horizontal="justify" vertical="center" wrapText="1"/>
    </xf>
    <xf numFmtId="49" fontId="9" fillId="0" borderId="0" xfId="0" applyNumberFormat="1" applyFont="1" applyAlignment="1">
      <alignment horizontal="justify" vertical="center"/>
    </xf>
    <xf numFmtId="0" fontId="0" fillId="0" borderId="0" xfId="0" applyAlignment="1">
      <alignment vertical="center"/>
    </xf>
    <xf numFmtId="0" fontId="9" fillId="0" borderId="0" xfId="0" applyFont="1" applyAlignment="1">
      <alignment horizontal="justify" vertical="center" wrapText="1"/>
    </xf>
    <xf numFmtId="0" fontId="9" fillId="0" borderId="0" xfId="0" applyFont="1" applyAlignment="1" applyProtection="1">
      <alignment horizontal="left" vertical="center" wrapText="1"/>
      <protection locked="0"/>
    </xf>
    <xf numFmtId="0" fontId="9" fillId="0" borderId="0" xfId="0" applyFont="1" applyAlignment="1">
      <alignment vertical="top" wrapText="1"/>
    </xf>
    <xf numFmtId="0" fontId="9" fillId="2" borderId="0" xfId="0" applyFont="1" applyFill="1" applyAlignment="1">
      <alignment horizontal="justify" vertical="center" wrapText="1"/>
    </xf>
    <xf numFmtId="0" fontId="0" fillId="2" borderId="0" xfId="0" applyFill="1" applyAlignment="1">
      <alignment horizontal="justify" vertical="center" wrapText="1"/>
    </xf>
    <xf numFmtId="0" fontId="1" fillId="0" borderId="0" xfId="0" applyFont="1" applyAlignment="1">
      <alignment horizontal="left" vertical="center"/>
    </xf>
    <xf numFmtId="166" fontId="3" fillId="0" borderId="0" xfId="0" applyNumberFormat="1" applyFont="1" applyAlignment="1">
      <alignment horizontal="left" vertical="center"/>
    </xf>
    <xf numFmtId="0" fontId="1" fillId="0" borderId="0" xfId="0" applyFont="1" applyAlignment="1">
      <alignment vertical="center"/>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0D80D-0AE3-4BFD-A08B-D59A86FDD67B}">
  <sheetPr>
    <outlinePr summaryBelow="0" summaryRight="0"/>
    <pageSetUpPr fitToPage="1"/>
  </sheetPr>
  <dimension ref="A19:A25"/>
  <sheetViews>
    <sheetView showRuler="0" topLeftCell="A6" zoomScaleNormal="100" workbookViewId="0">
      <selection activeCell="A23" sqref="A23"/>
    </sheetView>
  </sheetViews>
  <sheetFormatPr baseColWidth="10" defaultColWidth="9.1640625" defaultRowHeight="13" x14ac:dyDescent="0.15"/>
  <cols>
    <col min="1" max="1" width="86.5" style="2" customWidth="1"/>
    <col min="2" max="16384" width="9.1640625" style="2"/>
  </cols>
  <sheetData>
    <row r="19" spans="1:1" s="1" customFormat="1" ht="18" x14ac:dyDescent="0.15">
      <c r="A19" s="12" t="s">
        <v>0</v>
      </c>
    </row>
    <row r="20" spans="1:1" s="1" customFormat="1" ht="18" x14ac:dyDescent="0.15">
      <c r="A20" s="12"/>
    </row>
    <row r="21" spans="1:1" s="1" customFormat="1" ht="18" x14ac:dyDescent="0.15">
      <c r="A21" s="12" t="s">
        <v>1</v>
      </c>
    </row>
    <row r="22" spans="1:1" s="1" customFormat="1" ht="18" x14ac:dyDescent="0.15">
      <c r="A22" s="12"/>
    </row>
    <row r="23" spans="1:1" s="1" customFormat="1" ht="18" x14ac:dyDescent="0.15">
      <c r="A23" s="12" t="s">
        <v>195</v>
      </c>
    </row>
    <row r="24" spans="1:1" s="1" customFormat="1" ht="18" x14ac:dyDescent="0.15">
      <c r="A24" s="12"/>
    </row>
    <row r="25" spans="1:1" s="1" customFormat="1" ht="18" x14ac:dyDescent="0.15">
      <c r="A25" s="12" t="s">
        <v>2</v>
      </c>
    </row>
  </sheetData>
  <customSheetViews>
    <customSheetView guid="{E31DEC34-8CA8-4E29-B0DA-5C66D58A4645}" showPageBreaks="1" fitToPage="1" showRuler="0" topLeftCell="A6">
      <selection activeCell="A23" sqref="A23"/>
      <pageMargins left="0.7" right="0.7" top="0.75" bottom="0.75" header="0.3" footer="0.3"/>
      <pageSetup paperSize="9" orientation="portrait" r:id="rId1"/>
      <headerFooter alignWithMargins="0"/>
    </customSheetView>
    <customSheetView guid="{120DC98E-00B9-4089-A4C2-DC681319B580}" showPageBreaks="1" fitToPage="1" showRuler="0" topLeftCell="A2">
      <selection activeCell="A21" sqref="A21"/>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4F4AD8A2-25AF-4216-BDD2-E70E527766A2}" showPageBreaks="1" fitToPage="1" showRuler="0" topLeftCell="A2">
      <selection activeCell="A21" sqref="A21"/>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628C3B81-F482-4948-A0BC-3E63CB64C83B}" fitToPage="1" showRuler="0" topLeftCell="A3">
      <selection activeCell="A21" sqref="A21"/>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AB533CA4-4C3A-43BC-B8FB-C7C0FB047BD5}" showPageBreaks="1" fitToPage="1" topLeftCell="A3">
      <selection activeCell="A21" sqref="A21"/>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3">
      <selection activeCell="A21" sqref="A21"/>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8363111C-A3A8-4C26-B841-5480015F48DF}" showPageBreaks="1" fitToPage="1" topLeftCell="A3">
      <selection activeCell="A22" sqref="A22"/>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42402549-753A-489E-A196-1AE4ACACC5BF}" fitToPage="1" topLeftCell="A2">
      <selection activeCell="A21" sqref="A21"/>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DD1EBD6D-DFBF-4879-AFB1-A9E6401115DC}" showPageBreaks="1" fitToPage="1" view="pageLayout" showRuler="0">
      <selection activeCell="A10" sqref="A10"/>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579E1228-BC30-9C4F-B6DC-37E465235EF3}" fitToPage="1" showRuler="0" topLeftCell="A10">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3252CDD6-2102-4CCB-ABAF-B09E0FDA6617}" showPageBreaks="1" fitToPage="1" showRuler="0" topLeftCell="A10">
      <pageMargins left="0.7" right="0.7" top="0.75" bottom="0.75" header="0.3" footer="0.3"/>
      <pageSetup paperSize="9" orientation="portrait"/>
      <headerFooter alignWithMargins="0"/>
      <extLst>
        <ext xmlns:xlsdti="http://schemas.microsoft.com/office/spreadsheetml/2023/showDataTypeIcons" uri="{a3c15fd4-4149-4032-8f15-062bd4999b60}">
          <xlsdti:showDataTypeIconsCustomSheetView visible="0"/>
        </ext>
      </extLst>
    </customSheetView>
    <customSheetView guid="{064EB94D-CA1D-2849-BCD7-C6DF5A5FADBD}" fitToPage="1" showRuler="0" topLeftCell="A6">
      <selection activeCell="A23" sqref="A23"/>
      <pageMargins left="0.7" right="0.7" top="0.75" bottom="0.75" header="0.3" footer="0.3"/>
      <pageSetup paperSize="9" scale="99" orientation="portrait"/>
      <headerFooter alignWithMargins="0"/>
      <extLst>
        <ext xmlns:xlsdti="http://schemas.microsoft.com/office/spreadsheetml/2023/showDataTypeIcons" uri="{a3c15fd4-4149-4032-8f15-062bd4999b60}">
          <xlsdti:showDataTypeIconsCustomSheetView visible="0"/>
        </ext>
      </extLst>
    </customSheetView>
    <customSheetView guid="{7FE497BC-BF1F-6A49-A59A-251C3FAD370D}" showPageBreaks="1" fitToPage="1" showRuler="0" topLeftCell="A6">
      <selection activeCell="A23" sqref="A23"/>
      <pageMargins left="0.7" right="0.7" top="0.75" bottom="0.75" header="0.3" footer="0.3"/>
      <pageSetup paperSize="9" scale="99" orientation="portrait"/>
      <headerFooter alignWithMargins="0"/>
      <extLst>
        <ext xmlns:xlsdti="http://schemas.microsoft.com/office/spreadsheetml/2023/showDataTypeIcons" uri="{a3c15fd4-4149-4032-8f15-062bd4999b60}">
          <xlsdti:showDataTypeIconsCustomSheetView visible="0"/>
        </ext>
      </extLst>
    </customSheetView>
  </customSheetViews>
  <phoneticPr fontId="0" type="noConversion"/>
  <pageMargins left="0.7" right="0.7" top="0.75" bottom="0.75" header="0.3" footer="0.3"/>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D4FE-9A75-411B-BCA2-FC70DCC6F827}">
  <sheetPr>
    <outlinePr summaryBelow="0" summaryRight="0"/>
    <pageSetUpPr autoPageBreaks="0" fitToPage="1"/>
  </sheetPr>
  <dimension ref="A4:B17"/>
  <sheetViews>
    <sheetView showRuler="0" view="pageLayout" zoomScaleNormal="100" workbookViewId="0">
      <selection activeCell="C21" sqref="C21"/>
    </sheetView>
  </sheetViews>
  <sheetFormatPr baseColWidth="10" defaultColWidth="9.1640625" defaultRowHeight="13" x14ac:dyDescent="0.15"/>
  <cols>
    <col min="1" max="1" width="54.83203125" style="2" customWidth="1"/>
    <col min="2" max="2" width="7.5" style="2" bestFit="1" customWidth="1"/>
    <col min="3" max="16384" width="9.1640625" style="2"/>
  </cols>
  <sheetData>
    <row r="4" spans="1:2" s="3" customFormat="1" x14ac:dyDescent="0.15">
      <c r="A4" s="3" t="s">
        <v>3</v>
      </c>
    </row>
    <row r="6" spans="1:2" s="4" customFormat="1" ht="30" x14ac:dyDescent="0.15">
      <c r="A6" s="13" t="s">
        <v>65</v>
      </c>
      <c r="B6" s="150" t="s">
        <v>148</v>
      </c>
    </row>
    <row r="7" spans="1:2" s="4" customFormat="1" ht="14" x14ac:dyDescent="0.15">
      <c r="A7" s="5"/>
      <c r="B7" s="153"/>
    </row>
    <row r="8" spans="1:2" s="4" customFormat="1" ht="15" x14ac:dyDescent="0.15">
      <c r="A8" s="5" t="s">
        <v>147</v>
      </c>
      <c r="B8" s="153">
        <v>4</v>
      </c>
    </row>
    <row r="9" spans="1:2" s="4" customFormat="1" ht="14" x14ac:dyDescent="0.15">
      <c r="A9" s="5"/>
      <c r="B9" s="153"/>
    </row>
    <row r="10" spans="1:2" s="4" customFormat="1" ht="15" x14ac:dyDescent="0.15">
      <c r="A10" s="6" t="s">
        <v>4</v>
      </c>
      <c r="B10" s="154">
        <v>5</v>
      </c>
    </row>
    <row r="11" spans="1:2" s="4" customFormat="1" ht="14" x14ac:dyDescent="0.15">
      <c r="A11" s="6"/>
      <c r="B11" s="154"/>
    </row>
    <row r="12" spans="1:2" s="4" customFormat="1" ht="15" x14ac:dyDescent="0.15">
      <c r="A12" s="6" t="s">
        <v>129</v>
      </c>
      <c r="B12" s="154">
        <v>6</v>
      </c>
    </row>
    <row r="13" spans="1:2" s="4" customFormat="1" ht="14" x14ac:dyDescent="0.15">
      <c r="A13" s="6"/>
      <c r="B13" s="154"/>
    </row>
    <row r="14" spans="1:2" s="4" customFormat="1" ht="15" x14ac:dyDescent="0.15">
      <c r="A14" s="6" t="s">
        <v>152</v>
      </c>
      <c r="B14" s="154">
        <v>7</v>
      </c>
    </row>
    <row r="15" spans="1:2" s="4" customFormat="1" ht="14" x14ac:dyDescent="0.15">
      <c r="A15" s="6"/>
      <c r="B15" s="154"/>
    </row>
    <row r="16" spans="1:2" s="4" customFormat="1" ht="15" x14ac:dyDescent="0.15">
      <c r="A16" s="7" t="s">
        <v>130</v>
      </c>
      <c r="B16" s="152" t="s">
        <v>151</v>
      </c>
    </row>
    <row r="17" spans="2:2" x14ac:dyDescent="0.15">
      <c r="B17" s="151"/>
    </row>
  </sheetData>
  <customSheetViews>
    <customSheetView guid="{E31DEC34-8CA8-4E29-B0DA-5C66D58A4645}" fitToPage="1" view="pageLayout" showRuler="0">
      <selection activeCell="C21" sqref="C21"/>
      <pageMargins left="0.7" right="0.7" top="0.75" bottom="0.75" header="0.3" footer="0.3"/>
      <pageSetup paperSize="9" orientation="portrait" r:id="rId1"/>
      <headerFooter alignWithMargins="0">
        <oddHeader xml:space="preserve">&amp;L&amp;"Arial,Bold"&amp;12PLATEAU PERSPECTIVES SCOTLAND (SC 036202)
ACCOUNT FOR THE YEAR ENDED 31 MARCH 2026
</oddHeader>
      </headerFooter>
    </customSheetView>
    <customSheetView guid="{120DC98E-00B9-4089-A4C2-DC681319B580}" fitToPage="1" showRuler="0">
      <selection activeCell="A21" sqref="A21"/>
      <pageMargins left="0.7" right="0.7" top="0.75" bottom="0.75" header="0.3" footer="0.3"/>
      <pageSetup paperSize="9" orientation="portrait"/>
      <headerFooter alignWithMargins="0">
        <oddHeader xml:space="preserve">&amp;L&amp;"Arial,Bold"&amp;12PLATEAU PERSPECTIVES SCOTLAND (SC 036202)
ACCOUNT FOR THE YEAR ENDED 31 MARCH 2012
</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view="pageLayout" showRuler="0">
      <selection activeCell="B13" sqref="B13"/>
      <pageMargins left="0.7" right="0.7" top="0.75" bottom="0.75" header="0.3" footer="0.3"/>
      <pageSetup paperSize="9" orientation="portrait"/>
      <headerFooter alignWithMargins="0">
        <oddHeader xml:space="preserve">&amp;L&amp;"Arial,Bold"&amp;12PLATEAU PERSPECTIVES SCOTLAND (SC 036202)
ACCOUNT FOR THE YEAR ENDED 31 MARCH 2021
</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selection activeCell="A2" sqref="A2:IV2"/>
      <pageMargins left="0.7" right="0.7" top="0.75" bottom="0.75" header="0.3" footer="0.3"/>
      <pageSetup paperSize="9" orientation="portrait"/>
      <headerFooter alignWithMargins="0">
        <oddHeader xml:space="preserve">&amp;L&amp;"Arial,Bold"&amp;12PLATEAU PERSPECTIVES SCOTLAND (SC 036202)
ACCOUNT FOR THE YEAR ENDED 31 MARCH 2012
</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selection activeCell="B12" sqref="B12"/>
      <pageMargins left="0.7" right="0.7" top="0.75" bottom="0.75" header="0.3" footer="0.3"/>
      <pageSetup paperSize="9" orientation="portrait" verticalDpi="0"/>
      <headerFooter>
        <oddHeader xml:space="preserve">&amp;L&amp;"Arial,Bold"&amp;12PLATEAU PERSPECTIVES SCOTLAND (SC 036202)
ACCOUNT FOR THE YEAR ENDED 31 MARCH 2013
</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selection activeCell="A2" sqref="A2:IV2"/>
      <pageMargins left="0.7" right="0.7" top="0.75" bottom="0.75" header="0.3" footer="0.3"/>
      <pageSetup paperSize="9" orientation="portrait" verticalDpi="0"/>
      <headerFooter alignWithMargins="0">
        <oddHeader xml:space="preserve">&amp;L&amp;"Arial,Bold"&amp;12PLATEAU PERSPECTIVES SCOTLAND (SC 036202)
ACCOUNT FOR THE YEAR ENDED 31 MARCH 2012
</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selection activeCell="B8" sqref="B8"/>
      <pageMargins left="0.7" right="0.7" top="0.75" bottom="0.75" header="0.3" footer="0.3"/>
      <pageSetup paperSize="9" orientation="portrait" verticalDpi="0"/>
      <headerFooter>
        <oddHeader xml:space="preserve">&amp;L&amp;"Arial,Bold"&amp;12PLATEAU PERSPECTIVES SCOTLAND (SC 036202)
ACCOUNT FOR THE YEAR ENDED 31 MARCH 2016
</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selection activeCell="B8" sqref="B8"/>
      <pageMargins left="0.7" right="0.7" top="0.75" bottom="0.75" header="0.3" footer="0.3"/>
      <pageSetup paperSize="9" orientation="portrait" verticalDpi="0"/>
      <headerFooter>
        <oddHeader xml:space="preserve">&amp;L&amp;"Arial,Bold"&amp;12PLATEAU PERSPECTIVES SCOTLAND (SC 036202)
ACCOUNT FOR THE YEAR ENDED 31 MARCH 2019
</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hiddenRows="1" view="pageLayout" showRuler="0" topLeftCell="A42">
      <selection activeCell="A42" sqref="A42"/>
      <pageMargins left="0.7" right="0.7" top="0.75" bottom="0.75" header="0.3" footer="0.3"/>
      <pageSetup paperSize="9" orientation="portrait"/>
      <headerFooter alignWithMargins="0">
        <oddHeader xml:space="preserve">&amp;L&amp;"Arial,Bold"&amp;12PLATEAU PERSPECTIVES SCOTLAND (SC 036202)
ACCOUNTS FOR THE YEAR ENDED 31 MARCH 2021
</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topLeftCell="A25">
      <selection activeCell="A8" sqref="A8"/>
      <pageMargins left="0.7" right="0.7" top="0.75" bottom="0.75" header="0.3" footer="0.3"/>
      <pageSetup paperSize="9" orientation="portrait"/>
      <headerFooter alignWithMargins="0">
        <oddHeader xml:space="preserve">&amp;L&amp;"Arial,Bold"&amp;12PLATEAU PERSPECTIVES SCOTLAND (SC 036202)
ACCOUNT FOR THE YEAR ENDED 31 MARCH 2012
</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view="pageLayout" showRuler="0">
      <selection activeCell="A22" sqref="A22"/>
      <pageMargins left="0.7" right="0.7" top="0.75" bottom="0.75" header="0.3" footer="0.3"/>
      <pageSetup paperSize="9" orientation="portrait"/>
      <headerFooter alignWithMargins="0">
        <oddHeader xml:space="preserve">&amp;L&amp;"Arial,Bold"&amp;12PLATEAU PERSPECTIVES SCOTLAND (SC 036202)
ACCOUNT FOR THE YEAR ENDED 31 MARCH 2024
</oddHeader>
      </headerFooter>
      <extLst>
        <ext xmlns:xlsdti="http://schemas.microsoft.com/office/spreadsheetml/2023/showDataTypeIcons" uri="{a3c15fd4-4149-4032-8f15-062bd4999b60}">
          <xlsdti:showDataTypeIconsCustomSheetView visible="0"/>
        </ext>
      </extLst>
    </customSheetView>
    <customSheetView guid="{064EB94D-CA1D-2849-BCD7-C6DF5A5FADBD}" fitToPage="1" view="pageLayout" showRuler="0">
      <selection activeCell="C21" sqref="C21"/>
      <pageMargins left="0.7" right="0.7" top="0.75" bottom="0.75" header="0.3" footer="0.3"/>
      <pageSetup paperSize="9" orientation="portrait"/>
      <headerFooter alignWithMargins="0">
        <oddHeader xml:space="preserve">&amp;L&amp;"Arial,Bold"&amp;12PLATEAU PERSPECTIVES SCOTLAND (SC 036202)
ACCOUNT FOR THE YEAR ENDED 31 MARCH 2026
</oddHeader>
      </headerFooter>
      <extLst>
        <ext xmlns:xlsdti="http://schemas.microsoft.com/office/spreadsheetml/2023/showDataTypeIcons" uri="{a3c15fd4-4149-4032-8f15-062bd4999b60}">
          <xlsdti:showDataTypeIconsCustomSheetView visible="0"/>
        </ext>
      </extLst>
    </customSheetView>
    <customSheetView guid="{7FE497BC-BF1F-6A49-A59A-251C3FAD370D}" fitToPage="1" view="pageLayout" showRuler="0">
      <selection activeCell="C21" sqref="C21"/>
      <pageMargins left="0.7" right="0.7" top="0.75" bottom="0.75" header="0.3" footer="0.3"/>
      <pageSetup paperSize="9" orientation="portrait"/>
      <headerFooter alignWithMargins="0">
        <oddHeader xml:space="preserve">&amp;L&amp;"Arial,Bold"&amp;12PLATEAU PERSPECTIVES SCOTLAND (SC 036202)
ACCOUNT FOR THE YEAR ENDED 31 MARCH 2026
</oddHeader>
      </headerFooter>
      <extLst>
        <ext xmlns:xlsdti="http://schemas.microsoft.com/office/spreadsheetml/2023/showDataTypeIcons" uri="{a3c15fd4-4149-4032-8f15-062bd4999b60}">
          <xlsdti:showDataTypeIconsCustomSheetView visible="0"/>
        </ext>
      </extLst>
    </customSheetView>
  </customSheetViews>
  <phoneticPr fontId="0" type="noConversion"/>
  <pageMargins left="0.7" right="0.7" top="0.75" bottom="0.75" header="0.3" footer="0.3"/>
  <pageSetup paperSize="9" orientation="portrait" r:id="rId2"/>
  <headerFooter alignWithMargins="0">
    <oddHeader xml:space="preserve">&amp;L&amp;"Arial,Bold"&amp;12PLATEAU PERSPECTIVES SCOTLAND (SC 036202)
ACCOUNT FOR THE YEAR ENDED 31 MARCH 2026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6625E-25EF-4E2B-B349-5A9B8EC6AD54}">
  <sheetPr>
    <outlinePr summaryBelow="0" summaryRight="0"/>
    <pageSetUpPr autoPageBreaks="0" fitToPage="1"/>
  </sheetPr>
  <dimension ref="A3:J42"/>
  <sheetViews>
    <sheetView showRuler="0" view="pageLayout" zoomScaleNormal="125" workbookViewId="0">
      <selection activeCell="B13" sqref="B13"/>
    </sheetView>
  </sheetViews>
  <sheetFormatPr baseColWidth="10" defaultColWidth="9.1640625" defaultRowHeight="13" x14ac:dyDescent="0.15"/>
  <cols>
    <col min="1" max="1" width="55.5" style="16" customWidth="1"/>
    <col min="2" max="2" width="19.33203125" style="16" customWidth="1"/>
    <col min="3" max="3" width="17.83203125" style="16" customWidth="1"/>
    <col min="4" max="16384" width="9.1640625" style="16"/>
  </cols>
  <sheetData>
    <row r="3" spans="1:10" x14ac:dyDescent="0.15">
      <c r="A3" s="15" t="s">
        <v>66</v>
      </c>
    </row>
    <row r="6" spans="1:10" s="18" customFormat="1" ht="82" customHeight="1" x14ac:dyDescent="0.15">
      <c r="A6" s="240" t="s">
        <v>202</v>
      </c>
      <c r="B6" s="241"/>
      <c r="C6" s="241"/>
      <c r="D6" s="17"/>
      <c r="E6" s="17"/>
      <c r="F6" s="17"/>
      <c r="G6" s="17"/>
      <c r="H6" s="17"/>
      <c r="I6" s="17"/>
      <c r="J6" s="17"/>
    </row>
    <row r="7" spans="1:10" x14ac:dyDescent="0.15">
      <c r="A7" s="155"/>
      <c r="B7" s="2"/>
      <c r="C7" s="2"/>
    </row>
    <row r="8" spans="1:10" x14ac:dyDescent="0.15">
      <c r="A8" s="155"/>
      <c r="B8" s="2"/>
      <c r="C8" s="2"/>
    </row>
    <row r="9" spans="1:10" s="19" customFormat="1" x14ac:dyDescent="0.15">
      <c r="A9" s="22" t="s">
        <v>67</v>
      </c>
    </row>
    <row r="11" spans="1:10" s="18" customFormat="1" x14ac:dyDescent="0.15">
      <c r="A11" s="18" t="s">
        <v>68</v>
      </c>
      <c r="B11" s="18" t="s">
        <v>69</v>
      </c>
    </row>
    <row r="13" spans="1:10" s="18" customFormat="1" x14ac:dyDescent="0.15">
      <c r="A13" s="18" t="s">
        <v>70</v>
      </c>
      <c r="B13" s="247" t="s">
        <v>222</v>
      </c>
    </row>
    <row r="15" spans="1:10" s="18" customFormat="1" x14ac:dyDescent="0.15">
      <c r="A15" s="18" t="s">
        <v>71</v>
      </c>
      <c r="B15" s="57" t="s">
        <v>146</v>
      </c>
    </row>
    <row r="16" spans="1:10" s="18" customFormat="1" x14ac:dyDescent="0.15">
      <c r="B16" s="57" t="s">
        <v>145</v>
      </c>
    </row>
    <row r="18" spans="1:9" s="18" customFormat="1" x14ac:dyDescent="0.15">
      <c r="A18" s="57" t="s">
        <v>143</v>
      </c>
      <c r="B18" s="60" t="s">
        <v>177</v>
      </c>
    </row>
    <row r="21" spans="1:9" s="20" customFormat="1" x14ac:dyDescent="0.15">
      <c r="A21" s="20" t="s">
        <v>5</v>
      </c>
    </row>
    <row r="23" spans="1:9" s="18" customFormat="1" x14ac:dyDescent="0.15">
      <c r="A23" s="18" t="s">
        <v>6</v>
      </c>
    </row>
    <row r="24" spans="1:9" s="18" customFormat="1" x14ac:dyDescent="0.15"/>
    <row r="26" spans="1:9" s="18" customFormat="1" x14ac:dyDescent="0.15">
      <c r="A26" s="18" t="s">
        <v>72</v>
      </c>
      <c r="B26" s="57" t="s">
        <v>189</v>
      </c>
      <c r="C26" s="18" t="s">
        <v>73</v>
      </c>
      <c r="D26" s="57" t="s">
        <v>194</v>
      </c>
      <c r="I26" s="184"/>
    </row>
    <row r="27" spans="1:9" s="18" customFormat="1" x14ac:dyDescent="0.15">
      <c r="A27" s="57" t="s">
        <v>138</v>
      </c>
      <c r="B27" s="57"/>
      <c r="C27" s="57" t="s">
        <v>167</v>
      </c>
      <c r="D27" s="57"/>
    </row>
    <row r="28" spans="1:9" s="18" customFormat="1" x14ac:dyDescent="0.15">
      <c r="A28" s="18" t="s">
        <v>74</v>
      </c>
      <c r="B28" s="57" t="s">
        <v>182</v>
      </c>
      <c r="C28" s="57" t="s">
        <v>73</v>
      </c>
    </row>
    <row r="29" spans="1:9" s="18" customFormat="1" x14ac:dyDescent="0.15">
      <c r="A29" s="18" t="s">
        <v>7</v>
      </c>
      <c r="C29" s="57" t="s">
        <v>191</v>
      </c>
    </row>
    <row r="30" spans="1:9" s="18" customFormat="1" x14ac:dyDescent="0.15">
      <c r="A30" s="57" t="s">
        <v>137</v>
      </c>
      <c r="D30" s="57"/>
    </row>
    <row r="31" spans="1:9" s="18" customFormat="1" x14ac:dyDescent="0.15">
      <c r="A31" s="57" t="s">
        <v>196</v>
      </c>
      <c r="B31" s="57" t="s">
        <v>182</v>
      </c>
      <c r="D31" s="57" t="s">
        <v>190</v>
      </c>
    </row>
    <row r="34" spans="1:9" s="20" customFormat="1" x14ac:dyDescent="0.15">
      <c r="A34" s="20" t="s">
        <v>8</v>
      </c>
    </row>
    <row r="35" spans="1:9" s="20" customFormat="1" x14ac:dyDescent="0.15"/>
    <row r="36" spans="1:9" x14ac:dyDescent="0.15">
      <c r="A36" s="60" t="s">
        <v>134</v>
      </c>
    </row>
    <row r="37" spans="1:9" x14ac:dyDescent="0.15">
      <c r="A37" s="60"/>
    </row>
    <row r="38" spans="1:9" s="18" customFormat="1" ht="81" customHeight="1" x14ac:dyDescent="0.15">
      <c r="A38" s="243" t="s">
        <v>136</v>
      </c>
      <c r="B38" s="243"/>
      <c r="C38" s="243"/>
      <c r="D38" s="243"/>
      <c r="E38" s="243"/>
      <c r="I38" s="28"/>
    </row>
    <row r="39" spans="1:9" ht="14" x14ac:dyDescent="0.15">
      <c r="A39" s="86" t="s">
        <v>135</v>
      </c>
    </row>
    <row r="40" spans="1:9" s="18" customFormat="1" ht="66" customHeight="1" x14ac:dyDescent="0.15">
      <c r="A40" s="242" t="s">
        <v>133</v>
      </c>
      <c r="B40" s="239"/>
      <c r="C40" s="239"/>
    </row>
    <row r="41" spans="1:9" s="21" customFormat="1" x14ac:dyDescent="0.15">
      <c r="I41" s="212"/>
    </row>
    <row r="42" spans="1:9" s="21" customFormat="1" x14ac:dyDescent="0.15">
      <c r="A42" s="186"/>
    </row>
  </sheetData>
  <customSheetViews>
    <customSheetView guid="{E31DEC34-8CA8-4E29-B0DA-5C66D58A4645}" fitToPage="1" view="pageLayout" showRuler="0">
      <selection activeCell="A38" sqref="A38"/>
      <pageMargins left="0.70866141732283472" right="0.70866141732283472" top="0.74803149606299213" bottom="0.74803149606299213" header="0.31496062992125984" footer="0.31496062992125984"/>
      <pageSetup paperSize="9" scale="80" orientation="portrait" r:id="rId1"/>
      <headerFooter alignWithMargins="0">
        <oddHeader>&amp;L&amp;"Arial,Bold"&amp;12PLATEAU PERSPECTIVES SCOTLAND (SC 036202)
ACCOUNT FOR THE YEAR ENDED 31 MARCH 2026
&amp;RPage 1</oddHeader>
      </headerFooter>
    </customSheetView>
    <customSheetView guid="{120DC98E-00B9-4089-A4C2-DC681319B580}" fitToPage="1" showRuler="0" topLeftCell="A34">
      <selection activeCell="A21" sqref="A21"/>
      <pageMargins left="0.7" right="0.7" top="0.75" bottom="0.75" header="0.3" footer="0.3"/>
      <pageSetup paperSize="9" scale="87" orientation="portrait"/>
      <headerFooter alignWithMargins="0">
        <oddHeader>&amp;L&amp;"Arial,Bold"&amp;12PLATEAU PERSPECTIVES SCOTLAND (SC 036202)
ACCOUNT FOR THE YEAR ENDED 31 MARCH 2012
&amp;RPage 1</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view="pageLayout" showRuler="0" topLeftCell="A16">
      <selection activeCell="A2" sqref="A2"/>
      <pageMargins left="0.7" right="0.7" top="0.75" bottom="0.75" header="0.3" footer="0.3"/>
      <pageSetup paperSize="9" scale="80" orientation="portrait"/>
      <headerFooter alignWithMargins="0">
        <oddHeader>&amp;L&amp;"Arial,Bold"&amp;12PLATEAU PERSPECTIVES SCOTLAND (SC 036202)
ACCOUNT FOR THE YEAR ENDED 31 MARCH 2021
&amp;RPage 1</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selection activeCell="A27" sqref="A27"/>
      <pageMargins left="0.7" right="0.7" top="0.75" bottom="0.75" header="0.3" footer="0.3"/>
      <pageSetup paperSize="9" scale="80" orientation="portrait"/>
      <headerFooter alignWithMargins="0">
        <oddHeader>&amp;L&amp;"Arial,Bold"&amp;12PLATEAU PERSPECTIVES SCOTLAND (SC 036202)
ACCOUNT FOR THE YEAR ENDED 31 MARCH 2012
&amp;RPage 1</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topLeftCell="A15">
      <selection activeCell="A27" sqref="A27"/>
      <pageMargins left="0.7" right="0.7" top="0.75" bottom="0.75" header="0.3" footer="0.3"/>
      <pageSetup paperSize="9" scale="80" orientation="portrait" verticalDpi="0"/>
      <headerFooter alignWithMargins="0">
        <oddHeader>&amp;L&amp;"Arial,Bold"&amp;12PLATEAU PERSPECTIVES SCOTLAND (SC 036202)
ACCOUNT FOR THE YEAR ENDED 31 MARCH 2013
&amp;RPage 1</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35">
      <selection activeCell="B34" sqref="B34"/>
      <pageMargins left="0.7" right="0.7" top="0.75" bottom="0.75" header="0.3" footer="0.3"/>
      <pageSetup paperSize="9" orientation="portrait" verticalDpi="0"/>
      <headerFooter alignWithMargins="0">
        <oddHeader>&amp;L&amp;"Arial,Bold"&amp;12PLATEAU PERSPECTIVES SCOTLAND (SC 036202)
ACCOUNT FOR THE YEAR ENDED 31 MARCH 2012
&amp;RPage 1</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topLeftCell="A26">
      <selection activeCell="A33" sqref="A33:IV35"/>
      <pageMargins left="0.7" right="0.7" top="0.75" bottom="0.75" header="0.3" footer="0.3"/>
      <pageSetup paperSize="9" scale="80" orientation="portrait" verticalDpi="0"/>
      <headerFooter alignWithMargins="0">
        <oddHeader>&amp;L&amp;"Arial,Bold"&amp;12PLATEAU PERSPECTIVES SCOTLAND (SC 036202)
ACCOUNT FOR THE YEAR ENDED 31 MARCH 2016
&amp;RPage 1</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topLeftCell="A24">
      <selection activeCell="E6" sqref="E6"/>
      <pageMargins left="0.7" right="0.7" top="0.75" bottom="0.75" header="0.3" footer="0.3"/>
      <pageSetup paperSize="9" scale="80" orientation="portrait" verticalDpi="0"/>
      <headerFooter alignWithMargins="0">
        <oddHeader>&amp;L&amp;"Arial,Bold"&amp;12PLATEAU PERSPECTIVES SCOTLAND (SC 036202)
ACCOUNT FOR THE YEAR ENDED 31 MARCH 2019
&amp;RPage 1</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printArea="1" hiddenRows="1" view="pageLayout" showRuler="0" topLeftCell="A44">
      <selection sqref="A1:E43"/>
      <pageMargins left="0.7" right="0.7" top="0.75" bottom="0.75" header="0.3" footer="0.3"/>
      <pageSetup paperSize="9" orientation="portrait"/>
      <headerFooter alignWithMargins="0">
        <oddHeader>&amp;L&amp;"Arial,Bold"&amp;12PLATEAU PERSPECTIVES SCOTLAND (SC 036202)
ACCOUNTS FOR THE YEAR ENDED 31 MARCH 2021
&amp;RPage 1</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topLeftCell="A20">
      <selection activeCell="B24" sqref="B24"/>
      <pageMargins left="0.7" right="0.7" top="0.75" bottom="0.75" header="0.3" footer="0.3"/>
      <pageSetup paperSize="9" scale="87" orientation="portrait"/>
      <headerFooter alignWithMargins="0">
        <oddHeader>&amp;L&amp;"Arial,Bold"&amp;12PLATEAU PERSPECTIVES SCOTLAND (SC 036202)
ACCOUNT FOR THE YEAR ENDED 31 MARCH 2012
&amp;RPage 1</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showRuler="0" topLeftCell="A10">
      <selection activeCell="C39" sqref="C39"/>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1</oddHeader>
      </headerFooter>
      <extLst>
        <ext xmlns:xlsdti="http://schemas.microsoft.com/office/spreadsheetml/2023/showDataTypeIcons" uri="{a3c15fd4-4149-4032-8f15-062bd4999b60}">
          <xlsdti:showDataTypeIconsCustomSheetView visible="0"/>
        </ext>
      </extLst>
    </customSheetView>
    <customSheetView guid="{064EB94D-CA1D-2849-BCD7-C6DF5A5FADBD}" scale="125" fitToPage="1" showRuler="0" topLeftCell="A15">
      <selection activeCell="B32" sqref="B32"/>
      <pageMargins left="0.70866141732283472" right="0.70866141732283472" top="0.74803149606299213" bottom="0.74803149606299213" header="0.31496062992125984" footer="0.31496062992125984"/>
      <pageSetup paperSize="9" scale="68" orientation="portrait"/>
      <headerFooter alignWithMargins="0">
        <oddHeader>&amp;L&amp;"Arial,Bold"&amp;12PLATEAU PERSPECTIVES SCOTLAND (SC 036202)
ACCOUNT FOR THE YEAR ENDED 31 MARCH 2024
&amp;RPage 1</oddHeader>
      </headerFooter>
      <extLst>
        <ext xmlns:xlsdti="http://schemas.microsoft.com/office/spreadsheetml/2023/showDataTypeIcons" uri="{a3c15fd4-4149-4032-8f15-062bd4999b60}">
          <xlsdti:showDataTypeIconsCustomSheetView visible="0"/>
        </ext>
      </extLst>
    </customSheetView>
    <customSheetView guid="{7FE497BC-BF1F-6A49-A59A-251C3FAD370D}" scale="125" fitToPage="1" showRuler="0" topLeftCell="A15">
      <selection activeCell="B32" sqref="B32"/>
      <pageMargins left="0.70866141732283472" right="0.70866141732283472" top="0.74803149606299213" bottom="0.74803149606299213" header="0.31496062992125984" footer="0.31496062992125984"/>
      <pageSetup paperSize="9" scale="68" orientation="portrait"/>
      <headerFooter alignWithMargins="0">
        <oddHeader>&amp;L&amp;"Arial,Bold"&amp;12PLATEAU PERSPECTIVES SCOTLAND (SC 036202)
ACCOUNT FOR THE YEAR ENDED 31 MARCH 2024
&amp;RPage 1</oddHeader>
      </headerFooter>
      <extLst>
        <ext xmlns:xlsdti="http://schemas.microsoft.com/office/spreadsheetml/2023/showDataTypeIcons" uri="{a3c15fd4-4149-4032-8f15-062bd4999b60}">
          <xlsdti:showDataTypeIconsCustomSheetView visible="0"/>
        </ext>
      </extLst>
    </customSheetView>
  </customSheetViews>
  <mergeCells count="3">
    <mergeCell ref="A6:C6"/>
    <mergeCell ref="A40:C40"/>
    <mergeCell ref="A38:E38"/>
  </mergeCells>
  <phoneticPr fontId="0" type="noConversion"/>
  <pageMargins left="0.70866141732283472" right="0.70866141732283472" top="0.74803149606299213" bottom="0.74803149606299213" header="0.31496062992125984" footer="0.31496062992125984"/>
  <pageSetup paperSize="9" scale="73" orientation="portrait" r:id="rId2"/>
  <headerFooter alignWithMargins="0">
    <oddHeader>&amp;L&amp;"Arial,Bold"&amp;12PLATEAU PERSPECTIVES SCOTLAND (SC 036202)
ACCOUNT FOR THE YEAR ENDED 31 MARCH 2026
&amp;RPage 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8319B-9C7D-4F0B-B72E-21D2A5BCA8D8}">
  <sheetPr>
    <outlinePr summaryBelow="0" summaryRight="0"/>
    <pageSetUpPr fitToPage="1"/>
  </sheetPr>
  <dimension ref="A2:F39"/>
  <sheetViews>
    <sheetView showRuler="0" view="pageLayout" zoomScaleNormal="125" workbookViewId="0">
      <selection activeCell="B29" sqref="B29"/>
    </sheetView>
  </sheetViews>
  <sheetFormatPr baseColWidth="10" defaultColWidth="9.1640625" defaultRowHeight="13" x14ac:dyDescent="0.15"/>
  <cols>
    <col min="1" max="1" width="8" style="2" customWidth="1"/>
    <col min="2" max="2" width="74.33203125" style="4" customWidth="1"/>
    <col min="3" max="3" width="16.83203125" style="2" customWidth="1"/>
    <col min="4" max="16384" width="9.1640625" style="2"/>
  </cols>
  <sheetData>
    <row r="2" spans="1:2" ht="14" x14ac:dyDescent="0.15">
      <c r="B2" s="198"/>
    </row>
    <row r="3" spans="1:2" x14ac:dyDescent="0.15">
      <c r="A3" s="15" t="s">
        <v>75</v>
      </c>
      <c r="B3" s="199"/>
    </row>
    <row r="4" spans="1:2" x14ac:dyDescent="0.15">
      <c r="A4" s="16"/>
      <c r="B4" s="30"/>
    </row>
    <row r="5" spans="1:2" x14ac:dyDescent="0.15">
      <c r="A5" s="16"/>
      <c r="B5" s="30"/>
    </row>
    <row r="6" spans="1:2" s="8" customFormat="1" x14ac:dyDescent="0.15">
      <c r="A6" s="22" t="s">
        <v>9</v>
      </c>
      <c r="B6" s="34"/>
    </row>
    <row r="7" spans="1:2" x14ac:dyDescent="0.15">
      <c r="A7" s="16"/>
      <c r="B7" s="30"/>
    </row>
    <row r="8" spans="1:2" s="9" customFormat="1" x14ac:dyDescent="0.15">
      <c r="A8" s="18" t="s">
        <v>76</v>
      </c>
      <c r="B8" s="35"/>
    </row>
    <row r="9" spans="1:2" x14ac:dyDescent="0.15">
      <c r="A9" s="16"/>
      <c r="B9" s="30"/>
    </row>
    <row r="10" spans="1:2" s="9" customFormat="1" ht="36" customHeight="1" x14ac:dyDescent="0.15">
      <c r="A10" s="238" t="s">
        <v>77</v>
      </c>
      <c r="B10" s="238"/>
    </row>
    <row r="11" spans="1:2" x14ac:dyDescent="0.15">
      <c r="A11" s="16"/>
      <c r="B11" s="30"/>
    </row>
    <row r="12" spans="1:2" s="9" customFormat="1" ht="41" customHeight="1" x14ac:dyDescent="0.15">
      <c r="A12" s="238" t="s">
        <v>78</v>
      </c>
      <c r="B12" s="238"/>
    </row>
    <row r="13" spans="1:2" x14ac:dyDescent="0.15">
      <c r="A13" s="16"/>
      <c r="B13" s="30"/>
    </row>
    <row r="14" spans="1:2" x14ac:dyDescent="0.15">
      <c r="A14" s="16"/>
      <c r="B14" s="30"/>
    </row>
    <row r="15" spans="1:2" s="8" customFormat="1" x14ac:dyDescent="0.15">
      <c r="A15" s="22" t="s">
        <v>10</v>
      </c>
      <c r="B15" s="34"/>
    </row>
    <row r="16" spans="1:2" x14ac:dyDescent="0.15">
      <c r="A16" s="16"/>
      <c r="B16" s="30"/>
    </row>
    <row r="17" spans="1:6" s="9" customFormat="1" ht="45" customHeight="1" x14ac:dyDescent="0.15">
      <c r="A17" s="238" t="s">
        <v>79</v>
      </c>
      <c r="B17" s="239"/>
    </row>
    <row r="18" spans="1:6" x14ac:dyDescent="0.15">
      <c r="A18" s="16"/>
      <c r="B18" s="30"/>
    </row>
    <row r="19" spans="1:6" s="9" customFormat="1" x14ac:dyDescent="0.15">
      <c r="A19" s="66" t="s">
        <v>13</v>
      </c>
      <c r="B19" s="200"/>
    </row>
    <row r="20" spans="1:6" x14ac:dyDescent="0.15">
      <c r="A20" s="16"/>
      <c r="B20" s="30"/>
      <c r="F20" s="16" t="s">
        <v>81</v>
      </c>
    </row>
    <row r="21" spans="1:6" s="10" customFormat="1" ht="36" customHeight="1" x14ac:dyDescent="0.15">
      <c r="A21" s="201" t="s">
        <v>80</v>
      </c>
      <c r="B21" s="65" t="s">
        <v>188</v>
      </c>
    </row>
    <row r="22" spans="1:6" s="11" customFormat="1" x14ac:dyDescent="0.15">
      <c r="A22" s="201"/>
      <c r="B22" s="35"/>
    </row>
    <row r="23" spans="1:6" s="9" customFormat="1" ht="36" customHeight="1" x14ac:dyDescent="0.15">
      <c r="A23" s="201" t="s">
        <v>80</v>
      </c>
      <c r="B23" s="65" t="s">
        <v>168</v>
      </c>
    </row>
    <row r="24" spans="1:6" x14ac:dyDescent="0.15">
      <c r="A24" s="201"/>
      <c r="B24" s="30"/>
    </row>
    <row r="25" spans="1:6" s="9" customFormat="1" ht="28" x14ac:dyDescent="0.15">
      <c r="A25" s="201" t="s">
        <v>80</v>
      </c>
      <c r="B25" s="65" t="s">
        <v>206</v>
      </c>
    </row>
    <row r="26" spans="1:6" x14ac:dyDescent="0.15">
      <c r="A26" s="201"/>
      <c r="B26" s="30"/>
    </row>
    <row r="27" spans="1:6" s="9" customFormat="1" ht="48" customHeight="1" x14ac:dyDescent="0.15">
      <c r="A27" s="201" t="s">
        <v>80</v>
      </c>
      <c r="B27" s="65" t="s">
        <v>187</v>
      </c>
    </row>
    <row r="28" spans="1:6" s="11" customFormat="1" x14ac:dyDescent="0.15">
      <c r="A28" s="201"/>
      <c r="B28" s="35"/>
    </row>
    <row r="29" spans="1:6" s="9" customFormat="1" ht="14" x14ac:dyDescent="0.15">
      <c r="A29" s="201" t="s">
        <v>80</v>
      </c>
      <c r="B29" s="237" t="s">
        <v>221</v>
      </c>
    </row>
    <row r="30" spans="1:6" s="11" customFormat="1" ht="8" customHeight="1" x14ac:dyDescent="0.15">
      <c r="B30" s="35"/>
    </row>
    <row r="31" spans="1:6" s="8" customFormat="1" x14ac:dyDescent="0.15">
      <c r="A31" s="22" t="s">
        <v>11</v>
      </c>
      <c r="B31" s="34"/>
    </row>
    <row r="32" spans="1:6" x14ac:dyDescent="0.15">
      <c r="A32" s="16"/>
      <c r="B32" s="30"/>
    </row>
    <row r="33" spans="1:2" s="9" customFormat="1" x14ac:dyDescent="0.15">
      <c r="B33" s="18" t="s">
        <v>12</v>
      </c>
    </row>
    <row r="35" spans="1:2" ht="34" customHeight="1" x14ac:dyDescent="0.15">
      <c r="A35" s="182"/>
      <c r="B35" s="232" t="s">
        <v>212</v>
      </c>
    </row>
    <row r="36" spans="1:2" ht="36" customHeight="1" x14ac:dyDescent="0.15">
      <c r="B36" s="233" t="s">
        <v>207</v>
      </c>
    </row>
    <row r="37" spans="1:2" ht="33" customHeight="1" x14ac:dyDescent="0.15">
      <c r="B37" s="233" t="s">
        <v>208</v>
      </c>
    </row>
    <row r="38" spans="1:2" ht="34" customHeight="1" x14ac:dyDescent="0.15">
      <c r="B38" s="233" t="s">
        <v>209</v>
      </c>
    </row>
    <row r="39" spans="1:2" ht="49" customHeight="1" x14ac:dyDescent="0.15">
      <c r="B39" s="233" t="s">
        <v>210</v>
      </c>
    </row>
  </sheetData>
  <customSheetViews>
    <customSheetView guid="{E31DEC34-8CA8-4E29-B0DA-5C66D58A4645}" showPageBreaks="1" fitToPage="1" printArea="1" view="pageLayout" showRuler="0">
      <selection activeCell="B37" sqref="B37"/>
      <pageMargins left="0.70866141732283472" right="0.70866141732283472" top="0.74803149606299213" bottom="0.74803149606299213" header="0.31496062992125984" footer="0.31496062992125984"/>
      <pageSetup paperSize="9" scale="71" orientation="portrait" r:id="rId1"/>
      <headerFooter alignWithMargins="0">
        <oddHeader>&amp;L&amp;"Arial,Bold"&amp;12PLATEAU PERSPECTIVES SCOTLAND (SC 036202)
ACCOUNT FOR THE YEAR ENDED 31 MARCH 2026
&amp;RPage 2</oddHeader>
      </headerFooter>
    </customSheetView>
    <customSheetView guid="{120DC98E-00B9-4089-A4C2-DC681319B580}" showPageBreaks="1" fitToPage="1" printArea="1" showRuler="0" topLeftCell="A37">
      <selection activeCell="B41" sqref="B41"/>
      <pageMargins left="0.7" right="0.7" top="0.75" bottom="0.75" header="0.3" footer="0.3"/>
      <pageSetup paperSize="9" scale="86" orientation="portrait"/>
      <headerFooter alignWithMargins="0">
        <oddHeader>&amp;L&amp;"Arial,Bold"&amp;12PLATEAU PERSPECTIVES SCOTLAND (SC 036202)
ACCOUNT FOR THE YEAR ENDED 31 MARCH 2012
&amp;RPage 2</oddHeader>
      </headerFooter>
      <extLst>
        <ext xmlns:xlsdti="http://schemas.microsoft.com/office/spreadsheetml/2023/showDataTypeIcons" uri="{a3c15fd4-4149-4032-8f15-062bd4999b60}">
          <xlsdti:showDataTypeIconsCustomSheetView visible="0"/>
        </ext>
      </extLst>
    </customSheetView>
    <customSheetView guid="{4F4AD8A2-25AF-4216-BDD2-E70E527766A2}" showPageBreaks="1" fitToPage="1" printArea="1" view="pageLayout" showRuler="0">
      <selection activeCell="B39" sqref="B39"/>
      <pageMargins left="0.7" right="0.7" top="0.75" bottom="0.75" header="0.3" footer="0.3"/>
      <pageSetup paperSize="9" scale="69" orientation="portrait"/>
      <headerFooter alignWithMargins="0">
        <oddHeader>&amp;L&amp;"Arial,Bold"&amp;12PLATEAU PERSPECTIVES SCOTLAND (SC 036202)
ACCOUNT FOR THE YEAR ENDED 31 MARCH 2021
&amp;RPage 2</oddHeader>
      </headerFooter>
      <extLst>
        <ext xmlns:xlsdti="http://schemas.microsoft.com/office/spreadsheetml/2023/showDataTypeIcons" uri="{a3c15fd4-4149-4032-8f15-062bd4999b60}">
          <xlsdti:showDataTypeIconsCustomSheetView visible="0"/>
        </ext>
      </extLst>
    </customSheetView>
    <customSheetView guid="{628C3B81-F482-4948-A0BC-3E63CB64C83B}" showPageBreaks="1" fitToPage="1" printArea="1" showRuler="0">
      <selection activeCell="D41" sqref="D41"/>
      <pageMargins left="0.7" right="0.7" top="0.75" bottom="0.75" header="0.3" footer="0.3"/>
      <pageSetup paperSize="9" scale="11" orientation="portrait"/>
      <headerFooter alignWithMargins="0">
        <oddHeader>&amp;L&amp;"Arial,Bold"&amp;12PLATEAU PERSPECTIVES SCOTLAND (SC 036202)
ACCOUNT FOR THE YEAR ENDED 31 MARCH 2012
&amp;RPage 2</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printArea="1" view="pageLayout" topLeftCell="A16">
      <selection activeCell="A41" sqref="A41:B41"/>
      <pageMargins left="0.7" right="0.7" top="0.75" bottom="0.75" header="0.3" footer="0.3"/>
      <pageSetup paperSize="9" scale="72" orientation="portrait"/>
      <headerFooter alignWithMargins="0">
        <oddHeader>&amp;L&amp;"Arial,Bold"&amp;12PLATEAU PERSPECTIVES SCOTLAND (SC 036202)
ACCOUNT FOR THE YEAR ENDED 31 MARCH 2013
&amp;RPage 2</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21">
      <selection activeCell="A41" sqref="A41:B41"/>
      <pageMargins left="0.7" right="0.7" top="0.75" bottom="0.75" header="0.3" footer="0.3"/>
      <pageSetup paperSize="9" orientation="portrait" verticalDpi="0"/>
      <headerFooter alignWithMargins="0">
        <oddHeader>&amp;L&amp;"Arial,Bold"&amp;12PLATEAU PERSPECTIVES SCOTLAND (SC 036202)
ACCOUNT FOR THE YEAR ENDED 31 MARCH 2012
&amp;RPage 2</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topLeftCell="A35">
      <selection activeCell="C42" sqref="C42"/>
      <pageMargins left="0.7" right="0.7" top="0.75" bottom="0.75" header="0.3" footer="0.3"/>
      <pageSetup paperSize="9" scale="69" orientation="portrait"/>
      <headerFooter alignWithMargins="0">
        <oddHeader>&amp;L&amp;"Arial,Bold"&amp;12PLATEAU PERSPECTIVES SCOTLAND (SC 036202)
ACCOUNT FOR THE YEAR ENDED 31 MARCH 2016
&amp;RPage 2</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topLeftCell="A36">
      <selection activeCell="A41" sqref="A41:B41"/>
      <pageMargins left="0.7" right="0.7" top="0.75" bottom="0.75" header="0.3" footer="0.3"/>
      <pageSetup paperSize="9" scale="69" orientation="portrait"/>
      <headerFooter alignWithMargins="0">
        <oddHeader>&amp;L&amp;"Arial,Bold"&amp;12PLATEAU PERSPECTIVES SCOTLAND (SC 036202)
ACCOUNT FOR THE YEAR ENDED 31 MARCH 2019
&amp;RPage 2</oddHeader>
      </headerFooter>
      <extLst>
        <ext xmlns:xlsdti="http://schemas.microsoft.com/office/spreadsheetml/2023/showDataTypeIcons" uri="{a3c15fd4-4149-4032-8f15-062bd4999b60}">
          <xlsdti:showDataTypeIconsCustomSheetView visible="0"/>
        </ext>
      </extLst>
    </customSheetView>
    <customSheetView guid="{DD1EBD6D-DFBF-4879-AFB1-A9E6401115DC}" showPageBreaks="1" fitToPage="1" printArea="1" hiddenRows="1" view="pageLayout" showRuler="0" topLeftCell="A44">
      <selection sqref="A1:E43"/>
      <pageMargins left="0.7" right="0.7" top="0.75" bottom="0.75" header="0.3" footer="0.3"/>
      <pageSetup paperSize="9" orientation="portrait"/>
      <headerFooter alignWithMargins="0">
        <oddHeader>&amp;L&amp;"Arial,Bold"&amp;12PLATEAU PERSPECTIVES SCOTLAND (SC 036202)
ACCOUNTS FOR THE YEAR ENDED 31 MARCH 2021
&amp;RPage 2</oddHeader>
      </headerFooter>
      <extLst>
        <ext xmlns:xlsdti="http://schemas.microsoft.com/office/spreadsheetml/2023/showDataTypeIcons" uri="{a3c15fd4-4149-4032-8f15-062bd4999b60}">
          <xlsdti:showDataTypeIconsCustomSheetView visible="0"/>
        </ext>
      </extLst>
    </customSheetView>
    <customSheetView guid="{579E1228-BC30-9C4F-B6DC-37E465235EF3}" showPageBreaks="1" fitToPage="1" printArea="1" showRuler="0" topLeftCell="A36">
      <selection activeCell="D37" sqref="D37"/>
      <pageMargins left="0.7" right="0.7" top="0.75" bottom="0.75" header="0.3" footer="0.3"/>
      <pageSetup paperSize="9" scale="93" orientation="portrait"/>
      <headerFooter alignWithMargins="0">
        <oddHeader>&amp;L&amp;"Arial,Bold"&amp;12PLATEAU PERSPECTIVES SCOTLAND (SC 036202)
ACCOUNT FOR THE YEAR ENDED 31 MARCH 2012
&amp;RPage 2</oddHeader>
      </headerFooter>
      <extLst>
        <ext xmlns:xlsdti="http://schemas.microsoft.com/office/spreadsheetml/2023/showDataTypeIcons" uri="{a3c15fd4-4149-4032-8f15-062bd4999b60}">
          <xlsdti:showDataTypeIconsCustomSheetView visible="0"/>
        </ext>
      </extLst>
    </customSheetView>
    <customSheetView guid="{3252CDD6-2102-4CCB-ABAF-B09E0FDA6617}" showPageBreaks="1" fitToPage="1" printArea="1" showRuler="0" topLeftCell="A14">
      <selection activeCell="D37" sqref="D37"/>
      <pageMargins left="0.70866141732283472" right="0.70866141732283472" top="0.74803149606299213" bottom="0.74803149606299213" header="0.31496062992125984" footer="0.31496062992125984"/>
      <pageSetup paperSize="9" scale="70" orientation="portrait"/>
      <headerFooter alignWithMargins="0">
        <oddHeader>&amp;L&amp;"Arial,Bold"&amp;12PLATEAU PERSPECTIVES SCOTLAND (SC 036202)
ACCOUNT FOR THE YEAR ENDED 31 MARCH 2024
&amp;RPage 2</oddHeader>
      </headerFooter>
      <extLst>
        <ext xmlns:xlsdti="http://schemas.microsoft.com/office/spreadsheetml/2023/showDataTypeIcons" uri="{a3c15fd4-4149-4032-8f15-062bd4999b60}">
          <xlsdti:showDataTypeIconsCustomSheetView visible="0"/>
        </ext>
      </extLst>
    </customSheetView>
    <customSheetView guid="{064EB94D-CA1D-2849-BCD7-C6DF5A5FADBD}" scale="125" fitToPage="1" printArea="1" showRuler="0" topLeftCell="A22">
      <selection activeCell="C37" sqref="C37"/>
      <pageMargins left="0.70866141732283472" right="0.70866141732283472" top="0.74803149606299213" bottom="0.74803149606299213" header="0.31496062992125984" footer="0.31496062992125984"/>
      <pageSetup paperSize="9" scale="87" orientation="portrait"/>
      <headerFooter alignWithMargins="0">
        <oddHeader>&amp;L&amp;"Arial,Bold"&amp;12PLATEAU PERSPECTIVES SCOTLAND (SC 036202)
ACCOUNT FOR THE YEAR ENDED 31 MARCH 2024
&amp;RPage 2</oddHeader>
      </headerFooter>
      <extLst>
        <ext xmlns:xlsdti="http://schemas.microsoft.com/office/spreadsheetml/2023/showDataTypeIcons" uri="{a3c15fd4-4149-4032-8f15-062bd4999b60}">
          <xlsdti:showDataTypeIconsCustomSheetView visible="0"/>
        </ext>
      </extLst>
    </customSheetView>
    <customSheetView guid="{7FE497BC-BF1F-6A49-A59A-251C3FAD370D}" scale="125" showPageBreaks="1" fitToPage="1" printArea="1" showRuler="0" topLeftCell="A27">
      <selection activeCell="B37" sqref="B37"/>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2</oddHeader>
      </headerFooter>
      <extLst>
        <ext xmlns:xlsdti="http://schemas.microsoft.com/office/spreadsheetml/2023/showDataTypeIcons" uri="{a3c15fd4-4149-4032-8f15-062bd4999b60}">
          <xlsdti:showDataTypeIconsCustomSheetView visible="0"/>
        </ext>
      </extLst>
    </customSheetView>
  </customSheetViews>
  <mergeCells count="3">
    <mergeCell ref="A10:B10"/>
    <mergeCell ref="A12:B12"/>
    <mergeCell ref="A17:B17"/>
  </mergeCells>
  <phoneticPr fontId="0" type="noConversion"/>
  <pageMargins left="0.70866141732283472" right="0.70866141732283472" top="0.74803149606299213" bottom="0.74803149606299213" header="0.31496062992125984" footer="0.31496062992125984"/>
  <pageSetup paperSize="9" scale="64" orientation="portrait" r:id="rId2"/>
  <headerFooter alignWithMargins="0">
    <oddHeader>&amp;L&amp;"Arial,Bold"&amp;12PLATEAU PERSPECTIVES SCOTLAND (SC 036202)
ACCOUNT FOR THE YEAR ENDED 31 MARCH 2026
&amp;RPage 2</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AF21-B7B7-4324-A5B5-EE97A58F97D7}">
  <sheetPr>
    <outlinePr summaryBelow="0" summaryRight="0"/>
    <pageSetUpPr autoPageBreaks="0" fitToPage="1"/>
  </sheetPr>
  <dimension ref="A3:B36"/>
  <sheetViews>
    <sheetView showRuler="0" view="pageLayout" topLeftCell="A7" zoomScale="110" zoomScaleNormal="150" zoomScalePageLayoutView="110" workbookViewId="0">
      <selection activeCell="A34" sqref="A34"/>
    </sheetView>
  </sheetViews>
  <sheetFormatPr baseColWidth="10" defaultColWidth="9.1640625" defaultRowHeight="13" x14ac:dyDescent="0.15"/>
  <cols>
    <col min="1" max="1" width="85.83203125" style="16" customWidth="1"/>
    <col min="2" max="16384" width="9.1640625" style="16"/>
  </cols>
  <sheetData>
    <row r="3" spans="1:1" x14ac:dyDescent="0.15">
      <c r="A3" s="15" t="s">
        <v>75</v>
      </c>
    </row>
    <row r="5" spans="1:1" s="22" customFormat="1" x14ac:dyDescent="0.15">
      <c r="A5" s="22" t="s">
        <v>14</v>
      </c>
    </row>
    <row r="7" spans="1:1" ht="21" customHeight="1" x14ac:dyDescent="0.15">
      <c r="A7" s="233" t="s">
        <v>213</v>
      </c>
    </row>
    <row r="8" spans="1:1" ht="48" customHeight="1" x14ac:dyDescent="0.15">
      <c r="A8" s="233" t="s">
        <v>211</v>
      </c>
    </row>
    <row r="9" spans="1:1" x14ac:dyDescent="0.15">
      <c r="A9" s="56"/>
    </row>
    <row r="10" spans="1:1" s="25" customFormat="1" ht="14" x14ac:dyDescent="0.15">
      <c r="A10" s="22" t="s">
        <v>15</v>
      </c>
    </row>
    <row r="11" spans="1:1" s="18" customFormat="1" ht="42" x14ac:dyDescent="0.15">
      <c r="A11" s="56" t="s">
        <v>203</v>
      </c>
    </row>
    <row r="13" spans="1:1" x14ac:dyDescent="0.15">
      <c r="A13" s="60" t="s">
        <v>139</v>
      </c>
    </row>
    <row r="14" spans="1:1" x14ac:dyDescent="0.15">
      <c r="A14" s="60"/>
    </row>
    <row r="16" spans="1:1" s="22" customFormat="1" x14ac:dyDescent="0.15">
      <c r="A16" s="3" t="s">
        <v>16</v>
      </c>
    </row>
    <row r="18" spans="1:2" s="18" customFormat="1" ht="28" x14ac:dyDescent="0.15">
      <c r="A18" s="23" t="s">
        <v>82</v>
      </c>
    </row>
    <row r="20" spans="1:2" s="18" customFormat="1" x14ac:dyDescent="0.15">
      <c r="A20" s="18" t="s">
        <v>17</v>
      </c>
    </row>
    <row r="23" spans="1:2" s="22" customFormat="1" x14ac:dyDescent="0.15">
      <c r="A23" s="22" t="s">
        <v>18</v>
      </c>
    </row>
    <row r="25" spans="1:2" s="18" customFormat="1" ht="42" x14ac:dyDescent="0.15">
      <c r="A25" s="23" t="s">
        <v>118</v>
      </c>
    </row>
    <row r="27" spans="1:2" s="18" customFormat="1" x14ac:dyDescent="0.15">
      <c r="A27" s="18" t="s">
        <v>83</v>
      </c>
    </row>
    <row r="29" spans="1:2" x14ac:dyDescent="0.15">
      <c r="A29" s="18" t="s">
        <v>84</v>
      </c>
      <c r="B29" s="18"/>
    </row>
    <row r="32" spans="1:2" x14ac:dyDescent="0.15">
      <c r="A32" s="249"/>
    </row>
    <row r="34" spans="1:2" x14ac:dyDescent="0.15">
      <c r="A34" s="3" t="s">
        <v>226</v>
      </c>
      <c r="B34" s="22"/>
    </row>
    <row r="35" spans="1:2" x14ac:dyDescent="0.15">
      <c r="A35" s="22"/>
      <c r="B35" s="22"/>
    </row>
    <row r="36" spans="1:2" x14ac:dyDescent="0.15">
      <c r="A36" s="248" t="s">
        <v>223</v>
      </c>
      <c r="B36" s="27"/>
    </row>
  </sheetData>
  <customSheetViews>
    <customSheetView guid="{E31DEC34-8CA8-4E29-B0DA-5C66D58A4645}" fitToPage="1" view="pageLayout" showRuler="0">
      <selection activeCell="A2" sqref="A2"/>
      <pageMargins left="0.70866141732283472" right="0.70866141732283472" top="0.74803149606299213" bottom="0.74803149606299213" header="0.31496062992125984" footer="0.31496062992125984"/>
      <pageSetup paperSize="9" orientation="portrait" r:id="rId1"/>
      <headerFooter alignWithMargins="0">
        <oddHeader>&amp;L&amp;"Arial,Bold"&amp;12PLATEAU PERSPECTIVES SCOTLAND (SC 036202)
ACCOUNT FOR THE YEAR ENDED 31 MARCH 2026
&amp;RPage 3</oddHeader>
      </headerFooter>
    </customSheetView>
    <customSheetView guid="{120DC98E-00B9-4089-A4C2-DC681319B580}" fitToPage="1" showRuler="0" topLeftCell="A22">
      <selection activeCell="N20" sqref="N20"/>
      <pageMargins left="0.7" right="0.7" top="0.75" bottom="0.75" header="0.3" footer="0.3"/>
      <pageSetup paperSize="9" orientation="portrait"/>
      <headerFooter alignWithMargins="0">
        <oddHeader>&amp;L&amp;"Arial,Bold"&amp;12PLATEAU PERSPECTIVES SCOTLAND (SC 036202)
ACCOUNT FOR THE YEAR ENDED 31 MARCH 2012
&amp;RPage 3</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view="pageLayout" showRuler="0">
      <selection activeCell="A12" sqref="A12"/>
      <pageMargins left="0.7" right="0.7" top="0.75" bottom="0.75" header="0.3" footer="0.3"/>
      <pageSetup paperSize="9" orientation="portrait"/>
      <headerFooter alignWithMargins="0">
        <oddHeader>&amp;L&amp;"Arial,Bold"&amp;12PLATEAU PERSPECTIVES SCOTLAND (SC 036202)
ACCOUNT FOR THE YEAR ENDED 31 MARCH 2021
&amp;RPage 3</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topLeftCell="A21">
      <selection activeCell="E40" sqref="E40"/>
      <pageMargins left="0.7" right="0.7" top="0.75" bottom="0.75" header="0.3" footer="0.3"/>
      <pageSetup paperSize="9" orientation="portrait"/>
      <headerFooter alignWithMargins="0">
        <oddHeader>&amp;L&amp;"Arial,Bold"&amp;12PLATEAU PERSPECTIVES SCOTLAND (SC 036202)
ACCOUNT FOR THE YEAR ENDED 31 MARCH 2012
&amp;RPage 3</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selection activeCell="A8" sqref="A8"/>
      <pageMargins left="0.7" right="0.7" top="0.75" bottom="0.75" header="0.3" footer="0.3"/>
      <pageSetup paperSize="9" orientation="portrait" verticalDpi="0"/>
      <headerFooter alignWithMargins="0">
        <oddHeader>&amp;L&amp;"Arial,Bold"&amp;12PLATEAU PERSPECTIVES SCOTLAND (SC 036202)
ACCOUNT FOR THE YEAR ENDED 31 MARCH 2013
&amp;RPage 3</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30">
      <selection activeCell="A18" sqref="A18"/>
      <pageMargins left="0.7" right="0.7" top="0.75" bottom="0.75" header="0.3" footer="0.3"/>
      <pageSetup paperSize="9" scale="92" orientation="portrait" verticalDpi="0"/>
      <headerFooter alignWithMargins="0">
        <oddHeader>&amp;L&amp;"Arial,Bold"&amp;12PLATEAU PERSPECTIVES SCOTLAND (SC 036202)
ACCOUNT FOR THE YEAR ENDED 31 MARCH 2012
&amp;RPage 3</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hiddenRows="1" view="pageLayout" topLeftCell="A12">
      <selection activeCell="A22" sqref="A22"/>
      <pageMargins left="0.7" right="0.7" top="0.75" bottom="0.75" header="0.3" footer="0.3"/>
      <pageSetup paperSize="9" orientation="portrait" verticalDpi="0"/>
      <headerFooter alignWithMargins="0">
        <oddHeader>&amp;L&amp;"Arial,Bold"&amp;12PLATEAU PERSPECTIVES SCOTLAND (SC 036202)
ACCOUNT FOR THE YEAR ENDED 31 MARCH 2016
&amp;RPage 3</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hiddenRows="1" view="pageLayout" topLeftCell="A16">
      <selection activeCell="C5" sqref="C5"/>
      <pageMargins left="0.7" right="0.7" top="0.75" bottom="0.75" header="0.3" footer="0.3"/>
      <pageSetup paperSize="9" orientation="portrait" verticalDpi="0"/>
      <headerFooter alignWithMargins="0">
        <oddHeader>&amp;L&amp;"Arial,Bold"&amp;12PLATEAU PERSPECTIVES SCOTLAND (SC 036202)
ACCOUNT FOR THE YEAR ENDED 31 MARCH 2019
&amp;RPage 3</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view="pageLayout" showRuler="0">
      <selection activeCell="E15" sqref="E15"/>
      <pageMargins left="0.7" right="0.7" top="0.75" bottom="0.75" header="0.3" footer="0.3"/>
      <pageSetup paperSize="9" orientation="portrait"/>
      <headerFooter alignWithMargins="0">
        <oddHeader>&amp;L&amp;"Arial,Bold"&amp;12PLATEAU PERSPECTIVES SCOTLAND (SC 036202)
ACCOUNTS FOR THE YEAR ENDED 31 MARCH 2021
&amp;RPage 3</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selection activeCell="A32" sqref="A32"/>
      <pageMargins left="0.7" right="0.7" top="0.75" bottom="0.75" header="0.3" footer="0.3"/>
      <pageSetup paperSize="9" orientation="portrait"/>
      <headerFooter alignWithMargins="0">
        <oddHeader>&amp;L&amp;"Arial,Bold"&amp;12PLATEAU PERSPECTIVES SCOTLAND (SC 036202)
ACCOUNT FOR THE YEAR ENDED 31 MARCH 2012
&amp;RPage 3</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showRuler="0">
      <selection activeCell="A32" sqref="A32"/>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3</oddHeader>
      </headerFooter>
      <extLst>
        <ext xmlns:xlsdti="http://schemas.microsoft.com/office/spreadsheetml/2023/showDataTypeIcons" uri="{a3c15fd4-4149-4032-8f15-062bd4999b60}">
          <xlsdti:showDataTypeIconsCustomSheetView visible="0"/>
        </ext>
      </extLst>
    </customSheetView>
    <customSheetView guid="{064EB94D-CA1D-2849-BCD7-C6DF5A5FADBD}" scale="150" fitToPage="1" showRuler="0" topLeftCell="A14">
      <selection activeCell="A21" sqref="A21"/>
      <pageMargins left="0.70866141732283472" right="0.70866141732283472" top="0.74803149606299213" bottom="0.74803149606299213" header="0.31496062992125984" footer="0.31496062992125984"/>
      <pageSetup paperSize="9" scale="99" orientation="portrait"/>
      <headerFooter alignWithMargins="0">
        <oddHeader>&amp;L&amp;"Arial,Bold"&amp;12PLATEAU PERSPECTIVES SCOTLAND (SC 036202)
ACCOUNT FOR THE YEAR ENDED 31 MARCH 2024
&amp;RPage 3</oddHeader>
      </headerFooter>
      <extLst>
        <ext xmlns:xlsdti="http://schemas.microsoft.com/office/spreadsheetml/2023/showDataTypeIcons" uri="{a3c15fd4-4149-4032-8f15-062bd4999b60}">
          <xlsdti:showDataTypeIconsCustomSheetView visible="0"/>
        </ext>
      </extLst>
    </customSheetView>
    <customSheetView guid="{7FE497BC-BF1F-6A49-A59A-251C3FAD370D}" scale="150" fitToPage="1" showRuler="0" topLeftCell="A28">
      <selection activeCell="A2" sqref="A2"/>
      <pageMargins left="0.70866141732283472" right="0.70866141732283472" top="0.74803149606299213" bottom="0.74803149606299213" header="0.31496062992125984" footer="0.31496062992125984"/>
      <pageSetup paperSize="9" scale="99" orientation="portrait"/>
      <headerFooter alignWithMargins="0">
        <oddHeader>&amp;L&amp;"Arial,Bold"&amp;12PLATEAU PERSPECTIVES SCOTLAND (SC 036202)
ACCOUNT FOR THE YEAR ENDED 31 MARCH 2024
&amp;RPage 3</oddHeader>
      </headerFooter>
      <extLst>
        <ext xmlns:xlsdti="http://schemas.microsoft.com/office/spreadsheetml/2023/showDataTypeIcons" uri="{a3c15fd4-4149-4032-8f15-062bd4999b60}">
          <xlsdti:showDataTypeIconsCustomSheetView visible="0"/>
        </ext>
      </extLst>
    </customSheetView>
  </customSheetViews>
  <phoneticPr fontId="0" type="noConversion"/>
  <pageMargins left="0.70866141732283472" right="0.70866141732283472" top="0.74803149606299213" bottom="0.74803149606299213" header="0.31496062992125984" footer="0.31496062992125984"/>
  <pageSetup paperSize="9" scale="99" orientation="portrait" r:id="rId2"/>
  <headerFooter alignWithMargins="0">
    <oddHeader>&amp;L&amp;"Arial,Bold"&amp;12PLATEAU PERSPECTIVES SCOTLAND (SC 036202)
ACCOUNT FOR THE YEAR ENDED 31 MARCH 2026
&amp;RPage 3</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32452-EFD6-4862-A6BD-F9899BEEBB03}">
  <sheetPr>
    <outlinePr summaryBelow="0" summaryRight="0"/>
    <pageSetUpPr autoPageBreaks="0" fitToPage="1"/>
  </sheetPr>
  <dimension ref="A3:B18"/>
  <sheetViews>
    <sheetView showRuler="0" view="pageLayout" zoomScaleNormal="150" workbookViewId="0">
      <selection activeCell="A3" sqref="A3"/>
    </sheetView>
  </sheetViews>
  <sheetFormatPr baseColWidth="10" defaultColWidth="9.1640625" defaultRowHeight="13" x14ac:dyDescent="0.15"/>
  <cols>
    <col min="1" max="1" width="5.5" style="16" customWidth="1"/>
    <col min="2" max="2" width="76.1640625" style="16" customWidth="1"/>
    <col min="3" max="16384" width="9.1640625" style="16"/>
  </cols>
  <sheetData>
    <row r="3" spans="1:2" s="22" customFormat="1" x14ac:dyDescent="0.15">
      <c r="A3" s="26" t="s">
        <v>19</v>
      </c>
    </row>
    <row r="6" spans="1:2" s="18" customFormat="1" ht="27.75" customHeight="1" x14ac:dyDescent="0.15">
      <c r="A6" s="238" t="s">
        <v>85</v>
      </c>
      <c r="B6" s="239"/>
    </row>
    <row r="7" spans="1:2" s="18" customFormat="1" ht="15" customHeight="1" x14ac:dyDescent="0.15">
      <c r="A7" s="23"/>
      <c r="B7" s="24"/>
    </row>
    <row r="8" spans="1:2" s="18" customFormat="1" ht="52.5" customHeight="1" x14ac:dyDescent="0.15">
      <c r="A8" s="242" t="s">
        <v>153</v>
      </c>
      <c r="B8" s="239"/>
    </row>
    <row r="9" spans="1:2" s="18" customFormat="1" ht="78" customHeight="1" x14ac:dyDescent="0.15">
      <c r="A9" s="238" t="s">
        <v>86</v>
      </c>
      <c r="B9" s="239"/>
    </row>
    <row r="11" spans="1:2" s="18" customFormat="1" x14ac:dyDescent="0.15"/>
    <row r="16" spans="1:2" s="22" customFormat="1" x14ac:dyDescent="0.15"/>
    <row r="17" s="22" customFormat="1" x14ac:dyDescent="0.15"/>
    <row r="18" s="27" customFormat="1" x14ac:dyDescent="0.15"/>
  </sheetData>
  <customSheetViews>
    <customSheetView guid="{E31DEC34-8CA8-4E29-B0DA-5C66D58A4645}" fitToPage="1" view="pageLayout" showRuler="0">
      <selection activeCell="F24" sqref="F24"/>
      <pageMargins left="0.70866141732283472" right="0.70866141732283472" top="0.74803149606299213" bottom="0.74803149606299213" header="0.31496062992125984" footer="0.31496062992125984"/>
      <pageSetup paperSize="9" orientation="portrait" r:id="rId1"/>
      <headerFooter alignWithMargins="0">
        <oddHeader>&amp;L&amp;"Arial,Bold"&amp;12PLATEAU PERSPECTIVES SCOTLAND (SC 036202)
ACCOUNT FOR THE YEAR ENDED 31 MARCH 2026
&amp;RPage 4</oddHeader>
      </headerFooter>
    </customSheetView>
    <customSheetView guid="{120DC98E-00B9-4089-A4C2-DC681319B580}" fitToPage="1" showRuler="0">
      <selection activeCell="A21" sqref="A21"/>
      <pageMargins left="0.7" right="0.7" top="0.75" bottom="0.75" header="0.3" footer="0.3"/>
      <pageSetup paperSize="9" orientation="portrait"/>
      <headerFooter alignWithMargins="0">
        <oddHeader>&amp;L&amp;"Arial,Bold"&amp;12PLATEAU PERSPECTIVES SCOTLAND (SC 036202)
ACCOUNT FOR THE YEAR ENDED 31 MARCH 2012
&amp;RPage 4</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view="pageLayout" showRuler="0">
      <selection activeCell="A3" sqref="A3:B3"/>
      <pageMargins left="0.7" right="0.7" top="0.75" bottom="0.75" header="0.3" footer="0.3"/>
      <pageSetup paperSize="9" orientation="portrait"/>
      <headerFooter alignWithMargins="0">
        <oddHeader>&amp;L&amp;"Arial,Bold"&amp;12PLATEAU PERSPECTIVES SCOTLAND (SC 036202)
ACCOUNT FOR THE YEAR ENDED 31 MARCH 2021
&amp;RPage 4</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topLeftCell="A8">
      <selection activeCell="F13" sqref="F13"/>
      <pageMargins left="0.7" right="0.7" top="0.75" bottom="0.75" header="0.3" footer="0.3"/>
      <pageSetup paperSize="9" orientation="portrait"/>
      <headerFooter alignWithMargins="0">
        <oddHeader>&amp;L&amp;"Arial,Bold"&amp;12PLATEAU PERSPECTIVES SCOTLAND (SC 036202)
ACCOUNT FOR THE YEAR ENDED 31 MARCH 2012
&amp;RPage 4</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selection activeCell="F13" sqref="F13"/>
      <pageMargins left="0.7" right="0.7" top="0.75" bottom="0.75" header="0.3" footer="0.3"/>
      <pageSetup paperSize="9" orientation="portrait" verticalDpi="0"/>
      <headerFooter alignWithMargins="0">
        <oddHeader>&amp;L&amp;"Arial,Bold"&amp;12PLATEAU PERSPECTIVES SCOTLAND (SC 036202)
ACCOUNT FOR THE YEAR ENDED 31 MARCH 2013
&amp;RPage 4</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8">
      <selection activeCell="I5" sqref="I5"/>
      <pageMargins left="0.7" right="0.7" top="0.75" bottom="0.75" header="0.3" footer="0.3"/>
      <pageSetup paperSize="9" orientation="portrait" verticalDpi="0"/>
      <headerFooter alignWithMargins="0">
        <oddHeader>&amp;L&amp;"Arial,Bold"&amp;12PLATEAU PERSPECTIVES SCOTLAND (SC 036202)
ACCOUNT FOR THE YEAR ENDED 31 MARCH 2012
&amp;RPage 4</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topLeftCell="A7">
      <selection activeCell="B4" sqref="B4"/>
      <pageMargins left="0.7" right="0.7" top="0.75" bottom="0.75" header="0.3" footer="0.3"/>
      <pageSetup paperSize="9" orientation="portrait" verticalDpi="0"/>
      <headerFooter alignWithMargins="0">
        <oddHeader>&amp;L&amp;"Arial,Bold"&amp;12PLATEAU PERSPECTIVES SCOTLAND (SC 036202)
ACCOUNT FOR THE YEAR ENDED 31 MARCH 2016
&amp;RPage 4</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topLeftCell="A7">
      <selection activeCell="B7" sqref="B7"/>
      <pageMargins left="0.7" right="0.7" top="0.75" bottom="0.75" header="0.3" footer="0.3"/>
      <pageSetup paperSize="9" orientation="portrait" verticalDpi="0"/>
      <headerFooter alignWithMargins="0">
        <oddHeader>&amp;L&amp;"Arial,Bold"&amp;12PLATEAU PERSPECTIVES SCOTLAND (SC 036202)
ACCOUNT FOR THE YEAR ENDED 31 MARCH 2019
&amp;RPage 4</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view="pageLayout" showRuler="0">
      <selection activeCell="B14" sqref="B14:B15"/>
      <pageMargins left="0.7" right="0.7" top="0.75" bottom="0.75" header="0.3" footer="0.3"/>
      <pageSetup paperSize="9" orientation="portrait"/>
      <headerFooter alignWithMargins="0">
        <oddHeader>&amp;L&amp;"Arial,Bold"&amp;12PLATEAU PERSPECTIVES SCOTLAND (SC 036202)
ACCOUNTS FOR THE YEAR ENDED 31 MARCH 2021
&amp;RPage 4</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pageMargins left="0.7" right="0.7" top="0.75" bottom="0.75" header="0.3" footer="0.3"/>
      <pageSetup paperSize="9" orientation="portrait"/>
      <headerFooter alignWithMargins="0">
        <oddHeader>&amp;L&amp;"Arial,Bold"&amp;12PLATEAU PERSPECTIVES SCOTLAND (SC 036202)
ACCOUNT FOR THE YEAR ENDED 31 MARCH 2012
&amp;RPage 4</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showRuler="0">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4</oddHeader>
      </headerFooter>
      <extLst>
        <ext xmlns:xlsdti="http://schemas.microsoft.com/office/spreadsheetml/2023/showDataTypeIcons" uri="{a3c15fd4-4149-4032-8f15-062bd4999b60}">
          <xlsdti:showDataTypeIconsCustomSheetView visible="0"/>
        </ext>
      </extLst>
    </customSheetView>
    <customSheetView guid="{064EB94D-CA1D-2849-BCD7-C6DF5A5FADBD}" scale="150" fitToPage="1" showRuler="0" topLeftCell="A6">
      <selection activeCell="F24" sqref="F24"/>
      <pageMargins left="0.70866141732283472" right="0.70866141732283472" top="0.74803149606299213" bottom="0.74803149606299213" header="0.31496062992125984" footer="0.31496062992125984"/>
      <pageSetup paperSize="9" scale="99" orientation="portrait"/>
      <headerFooter alignWithMargins="0">
        <oddHeader>&amp;L&amp;"Arial,Bold"&amp;12PLATEAU PERSPECTIVES SCOTLAND (SC 036202)
ACCOUNT FOR THE YEAR ENDED 31 MARCH 2024
&amp;RPage 4</oddHeader>
      </headerFooter>
      <extLst>
        <ext xmlns:xlsdti="http://schemas.microsoft.com/office/spreadsheetml/2023/showDataTypeIcons" uri="{a3c15fd4-4149-4032-8f15-062bd4999b60}">
          <xlsdti:showDataTypeIconsCustomSheetView visible="0"/>
        </ext>
      </extLst>
    </customSheetView>
    <customSheetView guid="{7FE497BC-BF1F-6A49-A59A-251C3FAD370D}" scale="150" fitToPage="1" showRuler="0" topLeftCell="A9">
      <selection activeCell="F24" sqref="F24"/>
      <pageMargins left="0.70866141732283472" right="0.70866141732283472" top="0.74803149606299213" bottom="0.74803149606299213" header="0.31496062992125984" footer="0.31496062992125984"/>
      <pageSetup paperSize="9" scale="99" orientation="portrait"/>
      <headerFooter alignWithMargins="0">
        <oddHeader>&amp;L&amp;"Arial,Bold"&amp;12PLATEAU PERSPECTIVES SCOTLAND (SC 036202)
ACCOUNT FOR THE YEAR ENDED 31 MARCH 2024
&amp;RPage 4</oddHeader>
      </headerFooter>
      <extLst>
        <ext xmlns:xlsdti="http://schemas.microsoft.com/office/spreadsheetml/2023/showDataTypeIcons" uri="{a3c15fd4-4149-4032-8f15-062bd4999b60}">
          <xlsdti:showDataTypeIconsCustomSheetView visible="0"/>
        </ext>
      </extLst>
    </customSheetView>
  </customSheetViews>
  <mergeCells count="3">
    <mergeCell ref="A6:B6"/>
    <mergeCell ref="A8:B8"/>
    <mergeCell ref="A9:B9"/>
  </mergeCells>
  <phoneticPr fontId="0" type="noConversion"/>
  <pageMargins left="0.70866141732283472" right="0.70866141732283472" top="0.74803149606299213" bottom="0.74803149606299213" header="0.31496062992125984" footer="0.31496062992125984"/>
  <pageSetup paperSize="9" orientation="portrait" r:id="rId2"/>
  <headerFooter alignWithMargins="0">
    <oddHeader>&amp;L&amp;"Arial,Bold"&amp;12PLATEAU PERSPECTIVES SCOTLAND (SC 036202)
ACCOUNT FOR THE YEAR ENDED 31 MARCH 2026
&amp;RPage 4</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63565-0535-409D-8F3C-246D2EDDA535}">
  <dimension ref="A1"/>
  <sheetViews>
    <sheetView topLeftCell="M135" workbookViewId="0">
      <selection activeCell="D35" sqref="D35"/>
    </sheetView>
  </sheetViews>
  <sheetFormatPr baseColWidth="10" defaultColWidth="8.83203125" defaultRowHeight="13" x14ac:dyDescent="0.15"/>
  <sheetData/>
  <customSheetViews>
    <customSheetView guid="{E31DEC34-8CA8-4E29-B0DA-5C66D58A4645}" state="hidden" topLeftCell="M135">
      <selection activeCell="D35" sqref="D35"/>
      <pageMargins left="0.7" right="0.7" top="0.75" bottom="0.75" header="0.3" footer="0.3"/>
      <pageSetup paperSize="9" orientation="portrait"/>
    </customSheetView>
    <customSheetView guid="{120DC98E-00B9-4089-A4C2-DC681319B580}">
      <selection activeCell="D35" sqref="D35"/>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579E1228-BC30-9C4F-B6DC-37E465235EF3}" state="hidden" topLeftCell="M135">
      <selection activeCell="D35" sqref="D35"/>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3252CDD6-2102-4CCB-ABAF-B09E0FDA6617}" state="hidden" topLeftCell="M135">
      <selection activeCell="D35" sqref="D35"/>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064EB94D-CA1D-2849-BCD7-C6DF5A5FADBD}" state="hidden" topLeftCell="M135">
      <selection activeCell="D35" sqref="D35"/>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7FE497BC-BF1F-6A49-A59A-251C3FAD370D}" state="hidden" topLeftCell="M135">
      <selection activeCell="D35" sqref="D35"/>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E2F94-46CE-4609-8F78-5050AF152E4D}">
  <sheetPr>
    <outlinePr summaryBelow="0" summaryRight="0"/>
    <pageSetUpPr autoPageBreaks="0" fitToPage="1"/>
  </sheetPr>
  <dimension ref="A1:C37"/>
  <sheetViews>
    <sheetView showRuler="0" view="pageLayout" topLeftCell="A8" zoomScaleNormal="150" workbookViewId="0">
      <selection activeCell="C28" sqref="C28"/>
    </sheetView>
  </sheetViews>
  <sheetFormatPr baseColWidth="10" defaultColWidth="9.1640625" defaultRowHeight="13" x14ac:dyDescent="0.15"/>
  <cols>
    <col min="1" max="1" width="4.6640625" style="16" customWidth="1"/>
    <col min="2" max="2" width="13.5" style="16" customWidth="1"/>
    <col min="3" max="3" width="80" style="16" customWidth="1"/>
    <col min="4" max="16384" width="9.1640625" style="16"/>
  </cols>
  <sheetData>
    <row r="1" spans="1:3" s="22" customFormat="1" x14ac:dyDescent="0.15">
      <c r="A1" s="22" t="s">
        <v>87</v>
      </c>
    </row>
    <row r="2" spans="1:3" s="29" customFormat="1" x14ac:dyDescent="0.15"/>
    <row r="3" spans="1:3" s="18" customFormat="1" x14ac:dyDescent="0.15">
      <c r="A3" s="57" t="s">
        <v>192</v>
      </c>
    </row>
    <row r="4" spans="1:3" s="18" customFormat="1" x14ac:dyDescent="0.15"/>
    <row r="6" spans="1:3" s="22" customFormat="1" x14ac:dyDescent="0.15">
      <c r="A6" s="22" t="s">
        <v>88</v>
      </c>
    </row>
    <row r="7" spans="1:3" s="22" customFormat="1" x14ac:dyDescent="0.15"/>
    <row r="8" spans="1:3" s="18" customFormat="1" ht="66.75" customHeight="1" x14ac:dyDescent="0.15">
      <c r="A8" s="242" t="s">
        <v>120</v>
      </c>
      <c r="B8" s="239"/>
      <c r="C8" s="239"/>
    </row>
    <row r="9" spans="1:3" s="18" customFormat="1" ht="12.75" customHeight="1" x14ac:dyDescent="0.15">
      <c r="A9" s="23"/>
      <c r="B9" s="24"/>
      <c r="C9" s="24"/>
    </row>
    <row r="11" spans="1:3" s="22" customFormat="1" x14ac:dyDescent="0.15">
      <c r="A11" s="22" t="s">
        <v>92</v>
      </c>
    </row>
    <row r="12" spans="1:3" s="22" customFormat="1" x14ac:dyDescent="0.15"/>
    <row r="13" spans="1:3" ht="81.75" customHeight="1" x14ac:dyDescent="0.15">
      <c r="A13" s="242" t="s">
        <v>119</v>
      </c>
      <c r="B13" s="239"/>
      <c r="C13" s="239"/>
    </row>
    <row r="14" spans="1:3" ht="15.75" customHeight="1" x14ac:dyDescent="0.15"/>
    <row r="15" spans="1:3" s="22" customFormat="1" x14ac:dyDescent="0.15">
      <c r="A15" s="22" t="s">
        <v>20</v>
      </c>
    </row>
    <row r="16" spans="1:3" s="22" customFormat="1" x14ac:dyDescent="0.15"/>
    <row r="17" spans="1:3" s="18" customFormat="1" x14ac:dyDescent="0.15">
      <c r="A17" s="18" t="s">
        <v>21</v>
      </c>
    </row>
    <row r="19" spans="1:3" s="18" customFormat="1" x14ac:dyDescent="0.15">
      <c r="A19" s="18">
        <v>1</v>
      </c>
      <c r="B19" s="18" t="s">
        <v>89</v>
      </c>
    </row>
    <row r="20" spans="1:3" s="18" customFormat="1" ht="28" x14ac:dyDescent="0.15">
      <c r="B20" s="28" t="s">
        <v>80</v>
      </c>
      <c r="C20" s="23" t="s">
        <v>90</v>
      </c>
    </row>
    <row r="21" spans="1:3" s="18" customFormat="1" ht="28" x14ac:dyDescent="0.15">
      <c r="B21" s="28" t="s">
        <v>80</v>
      </c>
      <c r="C21" s="56" t="s">
        <v>150</v>
      </c>
    </row>
    <row r="22" spans="1:3" s="18" customFormat="1" ht="23" customHeight="1" x14ac:dyDescent="0.15">
      <c r="B22" s="18" t="s">
        <v>22</v>
      </c>
    </row>
    <row r="24" spans="1:3" s="18" customFormat="1" ht="26.25" customHeight="1" x14ac:dyDescent="0.15">
      <c r="A24" s="28">
        <v>2</v>
      </c>
      <c r="B24" s="238" t="s">
        <v>91</v>
      </c>
      <c r="C24" s="239"/>
    </row>
    <row r="27" spans="1:3" x14ac:dyDescent="0.15">
      <c r="A27" s="66" t="s">
        <v>176</v>
      </c>
    </row>
    <row r="28" spans="1:3" x14ac:dyDescent="0.15">
      <c r="A28" s="60"/>
      <c r="C28" s="57" t="s">
        <v>177</v>
      </c>
    </row>
    <row r="29" spans="1:3" s="22" customFormat="1" x14ac:dyDescent="0.15">
      <c r="C29" s="57" t="s">
        <v>178</v>
      </c>
    </row>
    <row r="30" spans="1:3" x14ac:dyDescent="0.15">
      <c r="A30" s="87"/>
      <c r="C30" s="60" t="s">
        <v>179</v>
      </c>
    </row>
    <row r="31" spans="1:3" x14ac:dyDescent="0.15">
      <c r="A31" s="14"/>
      <c r="C31" s="60" t="s">
        <v>180</v>
      </c>
    </row>
    <row r="32" spans="1:3" x14ac:dyDescent="0.15">
      <c r="A32" s="14"/>
      <c r="C32" s="60" t="s">
        <v>181</v>
      </c>
    </row>
    <row r="33" spans="1:3" x14ac:dyDescent="0.15">
      <c r="A33" s="14"/>
    </row>
    <row r="35" spans="1:3" x14ac:dyDescent="0.15">
      <c r="C35" s="66" t="s">
        <v>225</v>
      </c>
    </row>
    <row r="37" spans="1:3" x14ac:dyDescent="0.15">
      <c r="C37" s="66" t="s">
        <v>224</v>
      </c>
    </row>
  </sheetData>
  <customSheetViews>
    <customSheetView guid="{E31DEC34-8CA8-4E29-B0DA-5C66D58A4645}" fitToPage="1" view="pageLayout" showRuler="0">
      <selection activeCell="B24" sqref="B24:C24"/>
      <pageMargins left="0.7" right="0.7" top="0.75" bottom="0.75" header="0.3" footer="0.3"/>
      <pageSetup paperSize="9" scale="99" orientation="portrait" r:id="rId1"/>
      <headerFooter alignWithMargins="0">
        <oddHeader>&amp;L&amp;"Arial,Bold"&amp;12PLATEAU PERSPECTIVES SCOTLAND (SC 036202)
ACCOUNT FOR THE YEAR ENDED 31 MARCH 2026
&amp;RPage 5</oddHeader>
      </headerFooter>
    </customSheetView>
    <customSheetView guid="{120DC98E-00B9-4089-A4C2-DC681319B580}" fitToPage="1" showRuler="0">
      <selection activeCell="A21" sqref="A21"/>
      <pageMargins left="0.7" right="0.7" top="0.75" bottom="0.75" header="0.3" footer="0.3"/>
      <pageSetup paperSize="9" scale="99" orientation="portrait"/>
      <headerFooter alignWithMargins="0">
        <oddHeader>&amp;L&amp;"Arial,Bold"&amp;12PLATEAU PERSPECTIVES SCOTLAND (SC 036202)
ACCOUNT FOR THE YEAR ENDED 31 MARCH 2012
&amp;RPage 5</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view="pageLayout" showRuler="0" topLeftCell="A13">
      <selection activeCell="A32" sqref="A32"/>
      <pageMargins left="0.7" right="0.7" top="0.75" bottom="0.75" header="0.3" footer="0.3"/>
      <pageSetup paperSize="9" scale="99" orientation="portrait"/>
      <headerFooter alignWithMargins="0">
        <oddHeader>&amp;L&amp;"Arial,Bold"&amp;12PLATEAU PERSPECTIVES SCOTLAND (SC 036202)
ACCOUNT FOR THE YEAR ENDED 31 MARCH 2021
&amp;RPage 5</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topLeftCell="A15">
      <selection activeCell="D8" sqref="D8"/>
      <pageMargins left="0.7" right="0.7" top="0.75" bottom="0.75" header="0.3" footer="0.3"/>
      <pageSetup paperSize="9" scale="99" orientation="portrait"/>
      <headerFooter alignWithMargins="0">
        <oddHeader>&amp;L&amp;"Arial,Bold"&amp;12PLATEAU PERSPECTIVES SCOTLAND (SC 036202)
ACCOUNT FOR THE YEAR ENDED 31 MARCH 2012
&amp;RPage 5</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selection activeCell="A3" sqref="A3"/>
      <pageMargins left="0.7" right="0.7" top="0.75" bottom="0.75" header="0.3" footer="0.3"/>
      <pageSetup paperSize="9" scale="99" orientation="portrait" verticalDpi="0"/>
      <headerFooter alignWithMargins="0">
        <oddHeader>&amp;L&amp;"Arial,Bold"&amp;12PLATEAU PERSPECTIVES SCOTLAND (SC 036202)
ACCOUNT FOR THE YEAR ENDED 31 MARCH 2013
&amp;RPage 5</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15">
      <selection activeCell="D8" sqref="D8"/>
      <pageMargins left="0.7" right="0.7" top="0.75" bottom="0.75" header="0.3" footer="0.3"/>
      <pageSetup paperSize="9" scale="99" orientation="portrait" verticalDpi="0"/>
      <headerFooter alignWithMargins="0">
        <oddHeader>&amp;L&amp;"Arial,Bold"&amp;12PLATEAU PERSPECTIVES SCOTLAND (SC 036202)
ACCOUNT FOR THE YEAR ENDED 31 MARCH 2012
&amp;RPage 5</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topLeftCell="A14">
      <selection activeCell="A11" sqref="A11"/>
      <pageMargins left="0.7" right="0.7" top="0.75" bottom="0.75" header="0.3" footer="0.3"/>
      <pageSetup paperSize="9" scale="99" orientation="portrait" verticalDpi="0"/>
      <headerFooter alignWithMargins="0">
        <oddHeader>&amp;L&amp;"Arial,Bold"&amp;12PLATEAU PERSPECTIVES SCOTLAND (SC 036202)
ACCOUNT FOR THE YEAR ENDED 31 MARCH 2016
&amp;RPage 5</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selection activeCell="A4" sqref="A4"/>
      <pageMargins left="0.7" right="0.7" top="0.75" bottom="0.75" header="0.3" footer="0.3"/>
      <pageSetup paperSize="9" scale="99" orientation="portrait" verticalDpi="0"/>
      <headerFooter alignWithMargins="0">
        <oddHeader>&amp;L&amp;"Arial,Bold"&amp;12PLATEAU PERSPECTIVES SCOTLAND (SC 036202)
ACCOUNT FOR THE YEAR ENDED 31 MARCH 2019
&amp;RPage 5</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view="pageLayout" showRuler="0">
      <selection sqref="A1:E43"/>
      <pageMargins left="0.7" right="0.7" top="0.75" bottom="0.75" header="0.3" footer="0.3"/>
      <pageSetup paperSize="9" scale="99" orientation="portrait"/>
      <headerFooter alignWithMargins="0">
        <oddHeader>&amp;L&amp;"Arial,Bold"&amp;12PLATEAU PERSPECTIVES SCOTLAND (SC 036202)&amp;RPage 5</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topLeftCell="L1">
      <selection activeCell="C37" sqref="C37"/>
      <pageMargins left="0.7" right="0.7" top="0.75" bottom="0.75" header="0.3" footer="0.3"/>
      <pageSetup paperSize="9" scale="99" orientation="portrait"/>
      <headerFooter alignWithMargins="0">
        <oddHeader>&amp;L&amp;"Arial,Bold"&amp;12PLATEAU PERSPECTIVES SCOTLAND (SC 036202)
ACCOUNT FOR THE YEAR ENDED 31 MARCH 2012
&amp;RPage 5</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showRuler="0">
      <selection activeCell="C37" sqref="C37"/>
      <pageMargins left="0.7" right="0.7" top="0.75" bottom="0.75" header="0.3" footer="0.3"/>
      <pageSetup paperSize="9" scale="99" orientation="portrait"/>
      <headerFooter alignWithMargins="0">
        <oddHeader>&amp;L&amp;"Arial,Bold"&amp;12PLATEAU PERSPECTIVES SCOTLAND (SC 036202)
ACCOUNT FOR THE YEAR ENDED 31 MARCH 2012
&amp;RPage 5</oddHeader>
      </headerFooter>
      <extLst>
        <ext xmlns:xlsdti="http://schemas.microsoft.com/office/spreadsheetml/2023/showDataTypeIcons" uri="{a3c15fd4-4149-4032-8f15-062bd4999b60}">
          <xlsdti:showDataTypeIconsCustomSheetView visible="0"/>
        </ext>
      </extLst>
    </customSheetView>
    <customSheetView guid="{064EB94D-CA1D-2849-BCD7-C6DF5A5FADBD}" scale="150" fitToPage="1" showRuler="0" topLeftCell="A19">
      <selection activeCell="B22" sqref="B22"/>
      <pageMargins left="0.7" right="0.7" top="0.75" bottom="0.75" header="0.3" footer="0.3"/>
      <pageSetup paperSize="9" scale="91" orientation="portrait"/>
      <headerFooter alignWithMargins="0">
        <oddHeader>&amp;L&amp;"Arial,Bold"&amp;12PLATEAU PERSPECTIVES SCOTLAND (SC 036202)
ACCOUNT FOR THE YEAR ENDED 31 MARCH 2012
&amp;RPage 5</oddHeader>
      </headerFooter>
      <extLst>
        <ext xmlns:xlsdti="http://schemas.microsoft.com/office/spreadsheetml/2023/showDataTypeIcons" uri="{a3c15fd4-4149-4032-8f15-062bd4999b60}">
          <xlsdti:showDataTypeIconsCustomSheetView visible="0"/>
        </ext>
      </extLst>
    </customSheetView>
    <customSheetView guid="{7FE497BC-BF1F-6A49-A59A-251C3FAD370D}" scale="150" fitToPage="1" showRuler="0" topLeftCell="A21">
      <selection activeCell="B24" sqref="B24:C24"/>
      <pageMargins left="0.7" right="0.7" top="0.75" bottom="0.75" header="0.3" footer="0.3"/>
      <pageSetup paperSize="9" scale="91" orientation="portrait"/>
      <headerFooter alignWithMargins="0">
        <oddHeader>&amp;L&amp;"Arial,Bold"&amp;12PLATEAU PERSPECTIVES SCOTLAND (SC 036202)
ACCOUNT FOR THE YEAR ENDED 31 MARCH 2012
&amp;RPage 5</oddHeader>
      </headerFooter>
      <extLst>
        <ext xmlns:xlsdti="http://schemas.microsoft.com/office/spreadsheetml/2023/showDataTypeIcons" uri="{a3c15fd4-4149-4032-8f15-062bd4999b60}">
          <xlsdti:showDataTypeIconsCustomSheetView visible="0"/>
        </ext>
      </extLst>
    </customSheetView>
  </customSheetViews>
  <mergeCells count="3">
    <mergeCell ref="A8:C8"/>
    <mergeCell ref="A13:C13"/>
    <mergeCell ref="B24:C24"/>
  </mergeCells>
  <phoneticPr fontId="0" type="noConversion"/>
  <pageMargins left="0.7" right="0.7" top="0.75" bottom="0.75" header="0.3" footer="0.3"/>
  <pageSetup paperSize="9" scale="84" orientation="portrait" r:id="rId2"/>
  <headerFooter alignWithMargins="0">
    <oddHeader>&amp;L&amp;"Arial,Bold"&amp;12PLATEAU PERSPECTIVES SCOTLAND (SC 036202)
ACCOUNT FOR THE YEAR ENDED 31 MARCH 2026
&amp;RPage 5</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6B006-6A72-4FAA-BE11-B16722980207}">
  <sheetPr>
    <outlinePr summaryBelow="0" summaryRight="0"/>
    <pageSetUpPr fitToPage="1"/>
  </sheetPr>
  <dimension ref="A1:N41"/>
  <sheetViews>
    <sheetView showRuler="0" view="pageLayout" zoomScaleNormal="150" workbookViewId="0">
      <selection activeCell="C27" sqref="C27:E27"/>
    </sheetView>
  </sheetViews>
  <sheetFormatPr baseColWidth="10" defaultColWidth="9.1640625" defaultRowHeight="13" x14ac:dyDescent="0.15"/>
  <cols>
    <col min="1" max="1" width="37.5" style="16" customWidth="1"/>
    <col min="2" max="2" width="5.83203125" style="16" customWidth="1"/>
    <col min="3" max="3" width="12.6640625" style="157" customWidth="1"/>
    <col min="4" max="6" width="12.6640625" style="16" customWidth="1"/>
    <col min="7" max="7" width="15.5" style="16" customWidth="1"/>
    <col min="8" max="8" width="9.33203125" style="16" customWidth="1"/>
    <col min="9" max="11" width="9.1640625" style="16"/>
    <col min="12" max="12" width="19.33203125" style="16" customWidth="1"/>
    <col min="13" max="16384" width="9.1640625" style="16"/>
  </cols>
  <sheetData>
    <row r="1" spans="1:14" x14ac:dyDescent="0.15">
      <c r="A1" s="15" t="s">
        <v>122</v>
      </c>
    </row>
    <row r="3" spans="1:14" s="30" customFormat="1" ht="35.25" customHeight="1" x14ac:dyDescent="0.15">
      <c r="A3" s="32"/>
      <c r="B3" s="38" t="s">
        <v>23</v>
      </c>
      <c r="C3" s="161" t="s">
        <v>93</v>
      </c>
      <c r="D3" s="33" t="s">
        <v>94</v>
      </c>
      <c r="E3" s="33" t="s">
        <v>95</v>
      </c>
      <c r="F3" s="33">
        <v>2026</v>
      </c>
      <c r="G3" s="58">
        <v>2025</v>
      </c>
      <c r="H3" s="61"/>
    </row>
    <row r="4" spans="1:14" s="30" customFormat="1" ht="14.25" customHeight="1" x14ac:dyDescent="0.15">
      <c r="A4" s="28"/>
      <c r="B4" s="28"/>
      <c r="C4" s="162" t="s">
        <v>24</v>
      </c>
      <c r="D4" s="36" t="s">
        <v>25</v>
      </c>
      <c r="E4" s="36" t="s">
        <v>26</v>
      </c>
      <c r="F4" s="36" t="s">
        <v>24</v>
      </c>
      <c r="G4" s="36" t="s">
        <v>27</v>
      </c>
      <c r="H4" s="42"/>
    </row>
    <row r="5" spans="1:14" s="30" customFormat="1" ht="14.5" customHeight="1" x14ac:dyDescent="0.15">
      <c r="A5" s="37" t="s">
        <v>123</v>
      </c>
      <c r="B5" s="34"/>
      <c r="C5" s="163"/>
      <c r="D5" s="59" t="s">
        <v>81</v>
      </c>
      <c r="E5" s="28"/>
      <c r="F5" s="28"/>
      <c r="G5" s="28"/>
      <c r="H5" s="40"/>
    </row>
    <row r="6" spans="1:14" s="30" customFormat="1" ht="14.75" customHeight="1" x14ac:dyDescent="0.15">
      <c r="A6" s="34" t="s">
        <v>29</v>
      </c>
      <c r="B6" s="34"/>
      <c r="C6" s="163"/>
      <c r="D6" s="39"/>
      <c r="E6" s="39"/>
      <c r="F6" s="39"/>
      <c r="G6" s="39"/>
      <c r="H6" s="41"/>
    </row>
    <row r="7" spans="1:14" s="30" customFormat="1" ht="14.5" customHeight="1" x14ac:dyDescent="0.15">
      <c r="A7" s="35" t="s">
        <v>30</v>
      </c>
      <c r="B7" s="35"/>
      <c r="C7" s="166"/>
      <c r="D7" s="175">
        <v>300</v>
      </c>
      <c r="E7" s="30">
        <v>200</v>
      </c>
      <c r="F7" s="168">
        <f>SUM(D7:E7)</f>
        <v>500</v>
      </c>
      <c r="G7" s="168">
        <v>920</v>
      </c>
      <c r="H7" s="120"/>
      <c r="I7" s="62"/>
    </row>
    <row r="8" spans="1:14" s="30" customFormat="1" ht="14.5" customHeight="1" x14ac:dyDescent="0.15">
      <c r="A8" s="35" t="s">
        <v>31</v>
      </c>
      <c r="B8" s="35"/>
      <c r="C8" s="215">
        <v>118</v>
      </c>
      <c r="D8" s="176"/>
      <c r="F8" s="168">
        <f>SUM(C8:E8)</f>
        <v>118</v>
      </c>
      <c r="G8" s="102">
        <v>258</v>
      </c>
      <c r="H8" s="120"/>
    </row>
    <row r="9" spans="1:14" s="30" customFormat="1" ht="14.5" customHeight="1" x14ac:dyDescent="0.15">
      <c r="A9" s="65" t="s">
        <v>184</v>
      </c>
      <c r="B9" s="35"/>
      <c r="C9" s="168"/>
      <c r="D9" s="176"/>
      <c r="G9" s="102">
        <v>500</v>
      </c>
      <c r="H9" s="120"/>
    </row>
    <row r="10" spans="1:14" s="30" customFormat="1" ht="26.5" customHeight="1" x14ac:dyDescent="0.15">
      <c r="A10" s="65" t="s">
        <v>197</v>
      </c>
      <c r="B10" s="35"/>
      <c r="C10" s="102">
        <v>-107.05</v>
      </c>
      <c r="D10" s="177"/>
      <c r="E10" s="216">
        <v>107.05</v>
      </c>
      <c r="F10" s="104">
        <f>E10+C10</f>
        <v>0</v>
      </c>
      <c r="G10" s="102"/>
      <c r="H10" s="121"/>
    </row>
    <row r="11" spans="1:14" s="30" customFormat="1" ht="14.75" customHeight="1" x14ac:dyDescent="0.15">
      <c r="A11" s="75" t="s">
        <v>125</v>
      </c>
      <c r="B11" s="34"/>
      <c r="C11" s="170">
        <f>SUM(C8:C10)</f>
        <v>10.950000000000003</v>
      </c>
      <c r="D11" s="170">
        <f>SUM(D7:D10)</f>
        <v>300</v>
      </c>
      <c r="E11" s="122">
        <f>SUM(E7:E10)</f>
        <v>307.05</v>
      </c>
      <c r="F11" s="122">
        <f>SUM(F7:F10)</f>
        <v>618</v>
      </c>
      <c r="G11" s="122">
        <f>SUM(G7:G10)</f>
        <v>1678</v>
      </c>
      <c r="H11" s="122"/>
    </row>
    <row r="12" spans="1:14" s="30" customFormat="1" ht="28.25" customHeight="1" x14ac:dyDescent="0.15">
      <c r="A12" s="43" t="s">
        <v>124</v>
      </c>
      <c r="B12" s="31"/>
      <c r="C12" s="171"/>
      <c r="D12" s="171"/>
      <c r="E12" s="124"/>
      <c r="F12" s="124" t="s">
        <v>185</v>
      </c>
      <c r="G12" s="124"/>
      <c r="H12" s="125"/>
      <c r="N12" s="158"/>
    </row>
    <row r="13" spans="1:14" s="30" customFormat="1" ht="14.25" customHeight="1" x14ac:dyDescent="0.15">
      <c r="A13" s="34"/>
      <c r="B13" s="34"/>
      <c r="C13" s="172"/>
      <c r="D13" s="172"/>
      <c r="E13" s="126"/>
      <c r="F13" s="126"/>
      <c r="G13" s="126"/>
      <c r="H13" s="127"/>
    </row>
    <row r="14" spans="1:14" s="30" customFormat="1" ht="14.75" customHeight="1" x14ac:dyDescent="0.15">
      <c r="A14" s="35"/>
      <c r="B14" s="35"/>
      <c r="C14" s="172"/>
      <c r="D14" s="172"/>
      <c r="E14" s="126"/>
      <c r="F14" s="126"/>
      <c r="G14" s="126"/>
      <c r="H14" s="128"/>
    </row>
    <row r="15" spans="1:14" s="30" customFormat="1" ht="14.25" customHeight="1" x14ac:dyDescent="0.15">
      <c r="A15" s="65" t="s">
        <v>96</v>
      </c>
      <c r="B15" s="36">
        <v>2</v>
      </c>
      <c r="C15" s="104">
        <v>767.75</v>
      </c>
      <c r="D15" s="104"/>
      <c r="E15" s="104">
        <v>4408.2</v>
      </c>
      <c r="F15" s="104">
        <f>SUM(C15:E15)</f>
        <v>5175.95</v>
      </c>
      <c r="G15" s="104">
        <v>6934</v>
      </c>
      <c r="H15" s="129"/>
      <c r="J15" s="168"/>
    </row>
    <row r="16" spans="1:14" s="30" customFormat="1" ht="15" customHeight="1" x14ac:dyDescent="0.15">
      <c r="A16" s="65" t="s">
        <v>55</v>
      </c>
      <c r="B16" s="36">
        <v>3</v>
      </c>
      <c r="C16" s="217">
        <v>965</v>
      </c>
      <c r="D16" s="117"/>
      <c r="E16" s="117"/>
      <c r="F16" s="117">
        <f>SUM(C16:E16)</f>
        <v>965</v>
      </c>
      <c r="G16" s="130">
        <v>696</v>
      </c>
      <c r="H16" s="131"/>
    </row>
    <row r="17" spans="1:14" s="30" customFormat="1" ht="14.25" customHeight="1" x14ac:dyDescent="0.15">
      <c r="A17" s="75" t="s">
        <v>126</v>
      </c>
      <c r="B17" s="197"/>
      <c r="C17" s="117">
        <f>SUM(C15:C16)</f>
        <v>1732.75</v>
      </c>
      <c r="D17" s="204">
        <v>0</v>
      </c>
      <c r="E17" s="117">
        <f>SUM(E15:E16)</f>
        <v>4408.2</v>
      </c>
      <c r="F17" s="110">
        <f>SUM(F15:F16)</f>
        <v>6140.95</v>
      </c>
      <c r="G17" s="123">
        <v>7631</v>
      </c>
      <c r="H17" s="132"/>
      <c r="K17" s="86"/>
      <c r="L17" s="86"/>
    </row>
    <row r="18" spans="1:14" s="30" customFormat="1" ht="38" customHeight="1" x14ac:dyDescent="0.15">
      <c r="A18" s="76"/>
      <c r="B18" s="31"/>
      <c r="C18" s="173"/>
      <c r="D18" s="181"/>
      <c r="E18" s="104"/>
      <c r="F18" s="104"/>
      <c r="G18" s="133"/>
      <c r="H18" s="134"/>
      <c r="N18" s="159"/>
    </row>
    <row r="19" spans="1:14" s="30" customFormat="1" ht="14.25" customHeight="1" x14ac:dyDescent="0.15">
      <c r="A19" s="75"/>
      <c r="B19" s="34"/>
      <c r="C19" s="175"/>
      <c r="D19" s="178"/>
      <c r="E19" s="104"/>
      <c r="F19" s="104"/>
      <c r="G19" s="120"/>
      <c r="H19" s="129"/>
      <c r="N19" s="159"/>
    </row>
    <row r="20" spans="1:14" s="30" customFormat="1" ht="14" x14ac:dyDescent="0.15">
      <c r="A20" s="76" t="s">
        <v>157</v>
      </c>
      <c r="B20" s="31"/>
      <c r="C20" s="168"/>
      <c r="D20" s="187"/>
      <c r="F20" s="187">
        <f>D20</f>
        <v>0</v>
      </c>
      <c r="J20" s="168"/>
    </row>
    <row r="21" spans="1:14" s="30" customFormat="1" ht="15" thickBot="1" x14ac:dyDescent="0.2">
      <c r="A21" s="148" t="s">
        <v>156</v>
      </c>
      <c r="B21" s="31"/>
      <c r="C21" s="147">
        <f>C8+C10-C15-C16</f>
        <v>-1721.8</v>
      </c>
      <c r="D21" s="147">
        <f>D11-D17</f>
        <v>300</v>
      </c>
      <c r="E21" s="147">
        <f>E11-E17</f>
        <v>-4101.1499999999996</v>
      </c>
      <c r="F21" s="147">
        <f>F11-F17</f>
        <v>-5522.95</v>
      </c>
      <c r="G21" s="147">
        <f>G11-G17</f>
        <v>-5953</v>
      </c>
      <c r="H21" s="147"/>
      <c r="J21" s="158"/>
    </row>
    <row r="22" spans="1:14" s="30" customFormat="1" ht="15" customHeight="1" thickTop="1" x14ac:dyDescent="0.15">
      <c r="A22" s="76"/>
      <c r="B22" s="31"/>
      <c r="C22" s="173"/>
      <c r="D22" s="169"/>
      <c r="E22" s="102"/>
      <c r="F22" s="102"/>
      <c r="G22" s="102"/>
      <c r="H22" s="92"/>
    </row>
    <row r="23" spans="1:14" s="30" customFormat="1" ht="15" customHeight="1" x14ac:dyDescent="0.15">
      <c r="D23" s="188"/>
      <c r="E23" s="102"/>
      <c r="F23" s="102"/>
      <c r="G23" s="102"/>
      <c r="H23" s="92"/>
      <c r="K23" s="86"/>
    </row>
    <row r="24" spans="1:14" s="30" customFormat="1" ht="15" customHeight="1" x14ac:dyDescent="0.15">
      <c r="A24" s="76"/>
      <c r="B24" s="31"/>
      <c r="C24" s="173"/>
      <c r="D24" s="167"/>
      <c r="E24" s="102"/>
      <c r="F24" s="102"/>
      <c r="G24" s="102"/>
      <c r="H24" s="92"/>
      <c r="K24" s="86"/>
    </row>
    <row r="25" spans="1:14" s="30" customFormat="1" ht="14.25" customHeight="1" x14ac:dyDescent="0.15">
      <c r="A25" s="34" t="s">
        <v>32</v>
      </c>
      <c r="B25" s="34"/>
      <c r="C25" s="174"/>
      <c r="D25" s="172"/>
      <c r="E25" s="111"/>
      <c r="F25" s="111"/>
      <c r="G25" s="111"/>
      <c r="H25" s="127"/>
    </row>
    <row r="26" spans="1:14" s="30" customFormat="1" ht="15.5" customHeight="1" x14ac:dyDescent="0.15">
      <c r="A26" s="34" t="s">
        <v>33</v>
      </c>
      <c r="B26" s="34"/>
      <c r="C26" s="122">
        <v>6210</v>
      </c>
      <c r="D26" s="218">
        <v>1228</v>
      </c>
      <c r="E26" s="130">
        <v>5778.46</v>
      </c>
      <c r="F26" s="130">
        <v>13216</v>
      </c>
      <c r="G26" s="130">
        <v>19168.93</v>
      </c>
      <c r="H26" s="135"/>
    </row>
    <row r="27" spans="1:14" s="30" customFormat="1" ht="15.5" customHeight="1" thickBot="1" x14ac:dyDescent="0.2">
      <c r="A27" s="34" t="s">
        <v>34</v>
      </c>
      <c r="B27" s="34"/>
      <c r="C27" s="179">
        <v>4488</v>
      </c>
      <c r="D27" s="179">
        <f>D26+D11</f>
        <v>1528</v>
      </c>
      <c r="E27" s="179">
        <v>1677.31</v>
      </c>
      <c r="F27" s="179">
        <f>C27+D27+E27</f>
        <v>7693.3099999999995</v>
      </c>
      <c r="G27" s="179">
        <f>G26+G11+G18-G17</f>
        <v>13215.93</v>
      </c>
      <c r="H27" s="179"/>
    </row>
    <row r="28" spans="1:14" ht="14" thickTop="1" x14ac:dyDescent="0.15">
      <c r="C28" s="164"/>
      <c r="D28" s="185"/>
      <c r="E28" s="185"/>
      <c r="F28" s="102"/>
      <c r="G28" s="185"/>
      <c r="H28" s="92"/>
    </row>
    <row r="29" spans="1:14" s="18" customFormat="1" x14ac:dyDescent="0.15">
      <c r="A29" s="57" t="s">
        <v>154</v>
      </c>
      <c r="C29" s="189"/>
      <c r="D29" s="190"/>
      <c r="E29" s="189"/>
      <c r="F29" s="185"/>
      <c r="G29" s="191"/>
    </row>
    <row r="30" spans="1:14" s="18" customFormat="1" x14ac:dyDescent="0.15">
      <c r="A30" s="57"/>
      <c r="C30" s="164"/>
      <c r="D30" s="203"/>
    </row>
    <row r="31" spans="1:14" s="18" customFormat="1" x14ac:dyDescent="0.15">
      <c r="A31" s="57"/>
      <c r="C31" s="203"/>
    </row>
    <row r="32" spans="1:14" s="18" customFormat="1" x14ac:dyDescent="0.15">
      <c r="C32" s="164"/>
    </row>
    <row r="33" spans="1:11" x14ac:dyDescent="0.15">
      <c r="A33" s="60"/>
      <c r="D33" s="60"/>
      <c r="E33" s="60"/>
      <c r="F33" s="60"/>
      <c r="I33" s="57"/>
      <c r="J33" s="18"/>
      <c r="K33" s="18"/>
    </row>
    <row r="34" spans="1:11" x14ac:dyDescent="0.15">
      <c r="C34" s="165"/>
      <c r="I34" s="60"/>
    </row>
    <row r="35" spans="1:11" x14ac:dyDescent="0.15">
      <c r="I35" s="60"/>
    </row>
    <row r="36" spans="1:11" x14ac:dyDescent="0.15">
      <c r="A36" s="60"/>
      <c r="F36" s="66"/>
      <c r="I36" s="60"/>
    </row>
    <row r="37" spans="1:11" x14ac:dyDescent="0.15">
      <c r="I37" s="60"/>
    </row>
    <row r="38" spans="1:11" x14ac:dyDescent="0.15">
      <c r="D38" s="157"/>
      <c r="E38" s="157"/>
      <c r="I38" s="60"/>
    </row>
    <row r="39" spans="1:11" x14ac:dyDescent="0.15">
      <c r="I39" s="60"/>
    </row>
    <row r="40" spans="1:11" x14ac:dyDescent="0.15">
      <c r="D40" s="92"/>
    </row>
    <row r="41" spans="1:11" x14ac:dyDescent="0.15">
      <c r="D41" s="54"/>
      <c r="I41" s="60"/>
      <c r="J41" s="157"/>
    </row>
  </sheetData>
  <customSheetViews>
    <customSheetView guid="{E31DEC34-8CA8-4E29-B0DA-5C66D58A4645}" showPageBreaks="1" fitToPage="1" printArea="1" view="pageLayout" showRuler="0">
      <selection activeCell="F28" sqref="F28"/>
      <pageMargins left="0.70866141732283472" right="0.70866141732283472" top="0.74803149606299213" bottom="0.74803149606299213" header="0.31496062992125984" footer="0.31496062992125984"/>
      <pageSetup paperSize="9" scale="75" orientation="portrait" r:id="rId1"/>
      <headerFooter alignWithMargins="0">
        <oddHeader>&amp;L&amp;"Arial,Bold"&amp;12PLATEAU PERSPECTIVES SCOTLAND (SC 036202)
ACCOUNT FOR THE YEAR ENDED 31 MARCH 2026
&amp;RPage 6</oddHeader>
      </headerFooter>
    </customSheetView>
    <customSheetView guid="{120DC98E-00B9-4089-A4C2-DC681319B580}" showPageBreaks="1" fitToPage="1" printArea="1" showRuler="0">
      <selection activeCell="A21" sqref="A21"/>
      <pageMargins left="0.7" right="0.7" top="0.75" bottom="0.75" header="0.3" footer="0.3"/>
      <pageSetup paperSize="9" scale="86" orientation="portrait"/>
      <headerFooter alignWithMargins="0">
        <oddHeader>&amp;L&amp;"Arial,Bold"&amp;12PLATEAU PERSPECTIVES SCOTLAND (SC 036202)
ACCOUNT FOR THE YEAR ENDED 31 MARCH 2012
&amp;RPage 6</oddHeader>
      </headerFooter>
      <extLst>
        <ext xmlns:xlsdti="http://schemas.microsoft.com/office/spreadsheetml/2023/showDataTypeIcons" uri="{a3c15fd4-4149-4032-8f15-062bd4999b60}">
          <xlsdti:showDataTypeIconsCustomSheetView visible="0"/>
        </ext>
      </extLst>
    </customSheetView>
    <customSheetView guid="{4F4AD8A2-25AF-4216-BDD2-E70E527766A2}" showPageBreaks="1" fitToPage="1" printArea="1" view="pageLayout" showRuler="0">
      <selection activeCell="G16" sqref="G16"/>
      <pageMargins left="0.7" right="0.7" top="0.75" bottom="0.75" header="0.3" footer="0.3"/>
      <pageSetup paperSize="9" scale="74" orientation="portrait"/>
      <headerFooter alignWithMargins="0">
        <oddHeader>&amp;L&amp;"Arial,Bold"&amp;12PLATEAU PERSPECTIVES SCOTLAND (SC 036202)
ACCOUNT FOR THE YEAR ENDED 31 MARCH 2021
&amp;RPage 6</oddHeader>
      </headerFooter>
      <extLst>
        <ext xmlns:xlsdti="http://schemas.microsoft.com/office/spreadsheetml/2023/showDataTypeIcons" uri="{a3c15fd4-4149-4032-8f15-062bd4999b60}">
          <xlsdti:showDataTypeIconsCustomSheetView visible="0"/>
        </ext>
      </extLst>
    </customSheetView>
    <customSheetView guid="{628C3B81-F482-4948-A0BC-3E63CB64C83B}" showPageBreaks="1" fitToPage="1" printArea="1" showRuler="0" topLeftCell="A14">
      <selection activeCell="K30" sqref="K30"/>
      <pageMargins left="0.7" right="0.7" top="0.75" bottom="0.75" header="0.3" footer="0.3"/>
      <pageSetup paperSize="9" scale="88" orientation="portrait"/>
      <headerFooter alignWithMargins="0">
        <oddHeader>&amp;L&amp;"Arial,Bold"&amp;12PLATEAU PERSPECTIVES SCOTLAND (SC 036202)
ACCOUNT FOR THE YEAR ENDED 31 MARCH 2012
&amp;RPage 6</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printArea="1" view="pageLayout" topLeftCell="A5">
      <selection activeCell="E15" sqref="E15"/>
      <pageMargins left="0.7" right="0.7" top="0.75" bottom="0.75" header="0.3" footer="0.3"/>
      <pageSetup paperSize="9" scale="74" orientation="portrait"/>
      <headerFooter alignWithMargins="0">
        <oddHeader>&amp;L&amp;"Arial,Bold"&amp;12PLATEAU PERSPECTIVES SCOTLAND (SC 036202)
ACCOUNT FOR THE YEAR ENDED 31 MARCH 2013
&amp;RPage 6</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14">
      <selection activeCell="K30" sqref="K30"/>
      <pageMargins left="0.7" right="0.7" top="0.75" bottom="0.75" header="0.3" footer="0.3"/>
      <pageSetup paperSize="9" scale="87" orientation="portrait" verticalDpi="0"/>
      <headerFooter alignWithMargins="0">
        <oddHeader>&amp;L&amp;"Arial,Bold"&amp;12PLATEAU PERSPECTIVES SCOTLAND (SC 036202)
ACCOUNT FOR THE YEAR ENDED 31 MARCH 2012
&amp;RPage 6</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selection activeCell="A25" sqref="A25"/>
      <pageMargins left="0.7" right="0.7" top="0.75" bottom="0.75" header="0.3" footer="0.3"/>
      <pageSetup paperSize="9" scale="74" orientation="portrait"/>
      <headerFooter alignWithMargins="0">
        <oddHeader>&amp;L&amp;"Arial,Bold"&amp;12PLATEAU PERSPECTIVES SCOTLAND (SC 036202)
ACCOUNT FOR THE YEAR ENDED 31 MARCH 2016
&amp;RPage 6</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topLeftCell="A2">
      <selection activeCell="A25" sqref="A25"/>
      <pageMargins left="0.7" right="0.7" top="0.75" bottom="0.75" header="0.3" footer="0.3"/>
      <pageSetup paperSize="9" scale="74" orientation="portrait"/>
      <headerFooter alignWithMargins="0">
        <oddHeader>&amp;L&amp;"Arial,Bold"&amp;12PLATEAU PERSPECTIVES SCOTLAND (SC 036202)
ACCOUNT FOR THE YEAR ENDED 31 MARCH 2019
&amp;RPage 6</oddHeader>
      </headerFooter>
      <extLst>
        <ext xmlns:xlsdti="http://schemas.microsoft.com/office/spreadsheetml/2023/showDataTypeIcons" uri="{a3c15fd4-4149-4032-8f15-062bd4999b60}">
          <xlsdti:showDataTypeIconsCustomSheetView visible="0"/>
        </ext>
      </extLst>
    </customSheetView>
    <customSheetView guid="{DD1EBD6D-DFBF-4879-AFB1-A9E6401115DC}" showPageBreaks="1" fitToPage="1" printArea="1" hiddenRows="1" view="pageLayout" showRuler="0">
      <selection sqref="A1:E43"/>
      <pageMargins left="0.7" right="0.7" top="0.75" bottom="0.75" header="0.3" footer="0.3"/>
      <pageSetup paperSize="9" scale="73" orientation="portrait"/>
      <headerFooter alignWithMargins="0">
        <oddHeader>&amp;L&amp;"Arial,Bold"&amp;12PLATEAU PERSPECTIVES SCOTLAND (SC 036202)
ACCOUNTS FOR THE YEAR ENDED 31 MARCH 2021
&amp;RPage 6</oddHeader>
      </headerFooter>
      <extLst>
        <ext xmlns:xlsdti="http://schemas.microsoft.com/office/spreadsheetml/2023/showDataTypeIcons" uri="{a3c15fd4-4149-4032-8f15-062bd4999b60}">
          <xlsdti:showDataTypeIconsCustomSheetView visible="0"/>
        </ext>
      </extLst>
    </customSheetView>
    <customSheetView guid="{579E1228-BC30-9C4F-B6DC-37E465235EF3}" showPageBreaks="1" fitToPage="1" printArea="1" showRuler="0">
      <pane ySplit="3" topLeftCell="A4" activePane="bottomLeft" state="frozen"/>
      <selection pane="bottomLeft" activeCell="F28" sqref="F28"/>
      <pageMargins left="0.7" right="0.7" top="0.75" bottom="0.75" header="0.3" footer="0.3"/>
      <pageSetup paperSize="9" scale="77" orientation="portrait"/>
      <headerFooter alignWithMargins="0">
        <oddHeader>&amp;L&amp;"Arial,Bold"&amp;12PLATEAU PERSPECTIVES SCOTLAND (SC 036202)
ACCOUNT FOR THE YEAR ENDED 31 MARCH 2012
&amp;RPage 6</oddHeader>
      </headerFooter>
      <extLst>
        <ext xmlns:xlsdti="http://schemas.microsoft.com/office/spreadsheetml/2023/showDataTypeIcons" uri="{a3c15fd4-4149-4032-8f15-062bd4999b60}">
          <xlsdti:showDataTypeIconsCustomSheetView visible="0"/>
        </ext>
      </extLst>
    </customSheetView>
    <customSheetView guid="{3252CDD6-2102-4CCB-ABAF-B09E0FDA6617}" showPageBreaks="1" fitToPage="1" printArea="1" showRuler="0">
      <pane ySplit="3" topLeftCell="A4" activePane="bottomLeft" state="frozen"/>
      <selection pane="bottomLeft" activeCell="F28" sqref="F28"/>
      <pageMargins left="0.70866141732283472" right="0.70866141732283472" top="0.74803149606299213" bottom="0.74803149606299213" header="0.31496062992125984" footer="0.31496062992125984"/>
      <pageSetup paperSize="9" scale="84" orientation="portrait"/>
      <headerFooter alignWithMargins="0">
        <oddHeader>&amp;L&amp;"Arial,Bold"&amp;12PLATEAU PERSPECTIVES SCOTLAND (SC 036202)
ACCOUNT FOR THE YEAR ENDED 31 MARCH 2024
&amp;RPage 6</oddHeader>
      </headerFooter>
      <extLst>
        <ext xmlns:xlsdti="http://schemas.microsoft.com/office/spreadsheetml/2023/showDataTypeIcons" uri="{a3c15fd4-4149-4032-8f15-062bd4999b60}">
          <xlsdti:showDataTypeIconsCustomSheetView visible="0"/>
        </ext>
      </extLst>
    </customSheetView>
    <customSheetView guid="{064EB94D-CA1D-2849-BCD7-C6DF5A5FADBD}" scale="150" fitToPage="1" showRuler="0">
      <pane ySplit="3" topLeftCell="A6" activePane="bottomLeft" state="frozen"/>
      <selection pane="bottomLeft" activeCell="C27" sqref="C27"/>
      <pageMargins left="0.70866141732283472" right="0.70866141732283472" top="0.74803149606299213" bottom="0.74803149606299213" header="0.31496062992125984" footer="0.31496062992125984"/>
      <pageSetup paperSize="9" scale="69" orientation="portrait"/>
      <headerFooter alignWithMargins="0">
        <oddHeader>&amp;L&amp;"Arial,Bold"&amp;12PLATEAU PERSPECTIVES SCOTLAND (SC 036202)
ACCOUNT FOR THE YEAR ENDED 31 MARCH 2024
&amp;RPage 6</oddHeader>
      </headerFooter>
      <extLst>
        <ext xmlns:xlsdti="http://schemas.microsoft.com/office/spreadsheetml/2023/showDataTypeIcons" uri="{a3c15fd4-4149-4032-8f15-062bd4999b60}">
          <xlsdti:showDataTypeIconsCustomSheetView visible="0"/>
        </ext>
      </extLst>
    </customSheetView>
    <customSheetView guid="{7FE497BC-BF1F-6A49-A59A-251C3FAD370D}" scale="150" showPageBreaks="1" fitToPage="1" printArea="1" showRuler="0">
      <pane ySplit="3" topLeftCell="A12" activePane="bottomLeft" state="frozen"/>
      <selection pane="bottomLeft" activeCell="F28" sqref="F28"/>
      <pageMargins left="0.70866141732283472" right="0.70866141732283472" top="0.74803149606299213" bottom="0.74803149606299213" header="0.31496062992125984" footer="0.31496062992125984"/>
      <pageSetup paperSize="9" scale="69" orientation="portrait"/>
      <headerFooter alignWithMargins="0">
        <oddHeader>&amp;L&amp;"Arial,Bold"&amp;12PLATEAU PERSPECTIVES SCOTLAND (SC 036202)
ACCOUNT FOR THE YEAR ENDED 31 MARCH 2024
&amp;RPage 6</oddHeader>
      </headerFooter>
      <extLst>
        <ext xmlns:xlsdti="http://schemas.microsoft.com/office/spreadsheetml/2023/showDataTypeIcons" uri="{a3c15fd4-4149-4032-8f15-062bd4999b60}">
          <xlsdti:showDataTypeIconsCustomSheetView visible="0"/>
        </ext>
      </extLst>
    </customSheetView>
  </customSheetViews>
  <phoneticPr fontId="0" type="noConversion"/>
  <pageMargins left="0.70866141732283472" right="0.70866141732283472" top="0.74803149606299213" bottom="0.74803149606299213" header="0.31496062992125984" footer="0.31496062992125984"/>
  <pageSetup paperSize="9" scale="75" orientation="portrait" r:id="rId2"/>
  <headerFooter alignWithMargins="0">
    <oddHeader>&amp;L&amp;"Arial,Bold"&amp;12PLATEAU PERSPECTIVES SCOTLAND (SC 036202)
ACCOUNT FOR THE YEAR ENDED 31 MARCH 2026
&amp;RPage 6</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9375E-1414-4D23-90D1-B88884F09A04}">
  <sheetPr>
    <outlinePr summaryBelow="0" summaryRight="0"/>
    <pageSetUpPr autoPageBreaks="0" fitToPage="1"/>
  </sheetPr>
  <dimension ref="A1:L43"/>
  <sheetViews>
    <sheetView showRuler="0" view="pageLayout" topLeftCell="A6" zoomScaleNormal="100" workbookViewId="0">
      <selection activeCell="H24" sqref="A23:H24"/>
    </sheetView>
  </sheetViews>
  <sheetFormatPr baseColWidth="10" defaultColWidth="9.1640625" defaultRowHeight="13" x14ac:dyDescent="0.15"/>
  <cols>
    <col min="1" max="1" width="29.83203125" style="16" customWidth="1"/>
    <col min="2" max="2" width="7.5" style="16" customWidth="1"/>
    <col min="3" max="7" width="12.6640625" style="16" customWidth="1"/>
    <col min="8" max="9" width="9.1640625" style="16"/>
    <col min="10" max="10" width="10.6640625" style="16" customWidth="1"/>
    <col min="11" max="11" width="11.1640625" style="16" bestFit="1" customWidth="1"/>
    <col min="12" max="16384" width="9.1640625" style="16"/>
  </cols>
  <sheetData>
    <row r="1" spans="1:11" s="22" customFormat="1" x14ac:dyDescent="0.15">
      <c r="A1" s="26" t="s">
        <v>159</v>
      </c>
    </row>
    <row r="3" spans="1:11" s="19" customFormat="1" x14ac:dyDescent="0.15"/>
    <row r="5" spans="1:11" s="30" customFormat="1" ht="33.75" customHeight="1" x14ac:dyDescent="0.15">
      <c r="B5" s="47" t="s">
        <v>36</v>
      </c>
      <c r="C5" s="33" t="s">
        <v>93</v>
      </c>
      <c r="D5" s="33" t="s">
        <v>94</v>
      </c>
      <c r="E5" s="33" t="s">
        <v>95</v>
      </c>
      <c r="G5" s="48">
        <v>2026</v>
      </c>
      <c r="H5" s="48">
        <v>2025</v>
      </c>
    </row>
    <row r="6" spans="1:11" s="30" customFormat="1" ht="12.75" customHeight="1" x14ac:dyDescent="0.15">
      <c r="A6" s="31"/>
      <c r="B6" s="48"/>
      <c r="C6" s="85" t="s">
        <v>24</v>
      </c>
      <c r="D6" s="85" t="s">
        <v>24</v>
      </c>
      <c r="E6" s="85" t="s">
        <v>24</v>
      </c>
      <c r="G6" s="85" t="s">
        <v>24</v>
      </c>
      <c r="H6" s="85" t="s">
        <v>24</v>
      </c>
    </row>
    <row r="7" spans="1:11" s="30" customFormat="1" ht="12.75" customHeight="1" x14ac:dyDescent="0.15">
      <c r="A7" s="34"/>
      <c r="B7" s="34"/>
      <c r="C7" s="111"/>
      <c r="D7" s="126"/>
      <c r="E7" s="111"/>
      <c r="G7" s="111"/>
    </row>
    <row r="8" spans="1:11" s="30" customFormat="1" ht="12.75" customHeight="1" x14ac:dyDescent="0.15">
      <c r="A8" s="75" t="s">
        <v>155</v>
      </c>
      <c r="B8" s="34"/>
      <c r="C8" s="91">
        <v>6209.67</v>
      </c>
      <c r="D8" s="102">
        <v>1227.8900000000001</v>
      </c>
      <c r="E8" s="102">
        <v>5778.46</v>
      </c>
      <c r="G8" s="102">
        <f>SUM(C8:E8)</f>
        <v>13216.02</v>
      </c>
      <c r="H8" s="102">
        <v>19169</v>
      </c>
    </row>
    <row r="9" spans="1:11" s="30" customFormat="1" ht="12.75" customHeight="1" x14ac:dyDescent="0.15">
      <c r="A9" s="156"/>
      <c r="B9" s="48"/>
      <c r="C9" s="85"/>
      <c r="D9" s="85"/>
      <c r="E9" s="85"/>
      <c r="G9" s="85"/>
    </row>
    <row r="10" spans="1:11" s="30" customFormat="1" ht="42" x14ac:dyDescent="0.15">
      <c r="A10" s="76" t="s">
        <v>163</v>
      </c>
      <c r="B10" s="48"/>
      <c r="C10" s="149">
        <v>-1722</v>
      </c>
      <c r="D10" s="149">
        <v>300</v>
      </c>
      <c r="E10" s="149">
        <f>SOFA!E21</f>
        <v>-4101.1499999999996</v>
      </c>
      <c r="G10" s="158">
        <f>SUM(C10:F10)</f>
        <v>-5523.15</v>
      </c>
      <c r="H10" s="149">
        <v>-5953</v>
      </c>
    </row>
    <row r="11" spans="1:11" s="30" customFormat="1" ht="13.5" customHeight="1" x14ac:dyDescent="0.15">
      <c r="A11" s="31"/>
      <c r="B11" s="48"/>
      <c r="C11" s="85"/>
      <c r="D11" s="85"/>
      <c r="E11" s="85"/>
      <c r="G11" s="219"/>
      <c r="H11" s="193"/>
    </row>
    <row r="12" spans="1:11" s="30" customFormat="1" ht="14.25" customHeight="1" x14ac:dyDescent="0.15">
      <c r="A12" s="31"/>
      <c r="B12" s="28"/>
      <c r="C12" s="45"/>
      <c r="D12" s="45"/>
      <c r="E12" s="45"/>
      <c r="H12" s="45"/>
    </row>
    <row r="13" spans="1:11" s="30" customFormat="1" ht="14.25" customHeight="1" x14ac:dyDescent="0.15">
      <c r="A13" s="75" t="s">
        <v>158</v>
      </c>
      <c r="B13" s="28"/>
      <c r="C13" s="54">
        <f>SUM(C8:C12)</f>
        <v>4487.67</v>
      </c>
      <c r="D13" s="54">
        <f>SUM(D8:D10)</f>
        <v>1527.89</v>
      </c>
      <c r="E13" s="54">
        <f>SUM(E8:E10)</f>
        <v>1677.3100000000004</v>
      </c>
      <c r="G13" s="54">
        <v>7693.48</v>
      </c>
      <c r="H13" s="54">
        <v>13216</v>
      </c>
    </row>
    <row r="14" spans="1:11" s="30" customFormat="1" ht="14.25" customHeight="1" thickBot="1" x14ac:dyDescent="0.2">
      <c r="A14" s="75"/>
      <c r="B14" s="28"/>
      <c r="C14" s="63"/>
      <c r="D14" s="63"/>
      <c r="E14" s="63"/>
      <c r="G14" s="220"/>
      <c r="H14" s="63"/>
    </row>
    <row r="15" spans="1:11" s="30" customFormat="1" ht="31.75" customHeight="1" thickTop="1" x14ac:dyDescent="0.15">
      <c r="A15" s="31" t="s">
        <v>37</v>
      </c>
      <c r="B15" s="28"/>
      <c r="C15" s="70"/>
      <c r="D15" s="67"/>
      <c r="E15" s="70"/>
      <c r="H15" s="70"/>
      <c r="K15" s="86"/>
    </row>
    <row r="16" spans="1:11" s="30" customFormat="1" ht="15.5" customHeight="1" x14ac:dyDescent="0.15">
      <c r="A16" s="35" t="s">
        <v>38</v>
      </c>
      <c r="B16" s="44">
        <v>4</v>
      </c>
      <c r="C16" s="137">
        <f>SOFA!C27</f>
        <v>4488</v>
      </c>
      <c r="D16" s="138">
        <v>0</v>
      </c>
      <c r="E16" s="138">
        <v>0</v>
      </c>
      <c r="G16" s="138">
        <f>SUM(C16:E16)</f>
        <v>4488</v>
      </c>
      <c r="H16" s="138">
        <v>6210</v>
      </c>
    </row>
    <row r="17" spans="1:12" s="30" customFormat="1" ht="15.5" customHeight="1" x14ac:dyDescent="0.15">
      <c r="A17" s="35" t="s">
        <v>39</v>
      </c>
      <c r="B17" s="44">
        <v>5</v>
      </c>
      <c r="C17" s="138">
        <v>0</v>
      </c>
      <c r="D17" s="137">
        <f>SOFA!D27</f>
        <v>1528</v>
      </c>
      <c r="E17" s="138">
        <v>0</v>
      </c>
      <c r="G17" s="138">
        <f>SUM(C17:E17)</f>
        <v>1528</v>
      </c>
      <c r="H17" s="138">
        <v>1228</v>
      </c>
    </row>
    <row r="18" spans="1:12" s="30" customFormat="1" ht="15.5" customHeight="1" x14ac:dyDescent="0.15">
      <c r="A18" s="35" t="s">
        <v>40</v>
      </c>
      <c r="B18" s="44">
        <v>6</v>
      </c>
      <c r="C18" s="140">
        <v>0</v>
      </c>
      <c r="D18" s="140">
        <v>0</v>
      </c>
      <c r="E18" s="141">
        <f>SOFA!E27</f>
        <v>1677.31</v>
      </c>
      <c r="G18" s="137">
        <f>SUM(C18:E18)</f>
        <v>1677.31</v>
      </c>
      <c r="H18" s="137">
        <v>5779</v>
      </c>
    </row>
    <row r="19" spans="1:12" s="30" customFormat="1" ht="16.75" customHeight="1" thickBot="1" x14ac:dyDescent="0.2">
      <c r="A19" s="34" t="s">
        <v>41</v>
      </c>
      <c r="B19" s="28"/>
      <c r="C19" s="142">
        <f>SUM(C16:C18)</f>
        <v>4488</v>
      </c>
      <c r="D19" s="142">
        <f>SUM(D16:D18)</f>
        <v>1528</v>
      </c>
      <c r="E19" s="142">
        <f>SUM(E16:E18)</f>
        <v>1677.31</v>
      </c>
      <c r="G19" s="180">
        <f>SUM(G16:G18)</f>
        <v>7693.3099999999995</v>
      </c>
      <c r="H19" s="180">
        <f>SUM(H16:H18)</f>
        <v>13217</v>
      </c>
    </row>
    <row r="20" spans="1:12" ht="14" thickTop="1" x14ac:dyDescent="0.15">
      <c r="C20" s="51"/>
      <c r="D20" s="51"/>
      <c r="E20" s="51"/>
      <c r="H20" s="51"/>
    </row>
    <row r="21" spans="1:12" x14ac:dyDescent="0.15">
      <c r="K21" s="209"/>
    </row>
    <row r="22" spans="1:12" ht="14" x14ac:dyDescent="0.15">
      <c r="A22" s="74" t="s">
        <v>35</v>
      </c>
      <c r="B22" s="81"/>
      <c r="C22" s="82"/>
      <c r="D22" s="80"/>
      <c r="E22" s="83"/>
      <c r="H22" s="83"/>
      <c r="J22" s="92"/>
      <c r="K22" s="160"/>
    </row>
    <row r="23" spans="1:12" ht="14" x14ac:dyDescent="0.15">
      <c r="A23" s="65" t="s">
        <v>205</v>
      </c>
      <c r="B23" s="84">
        <v>7</v>
      </c>
      <c r="C23" s="234">
        <v>0</v>
      </c>
      <c r="D23" s="235"/>
      <c r="E23" s="234">
        <v>0</v>
      </c>
      <c r="G23" s="236">
        <v>2827</v>
      </c>
      <c r="H23" s="236">
        <v>4238</v>
      </c>
      <c r="I23" s="160"/>
      <c r="J23" s="160"/>
      <c r="K23" s="160"/>
    </row>
    <row r="24" spans="1:12" x14ac:dyDescent="0.15">
      <c r="A24" s="35"/>
      <c r="B24" s="84"/>
      <c r="C24" s="88"/>
      <c r="D24" s="89"/>
      <c r="E24" s="90"/>
      <c r="J24" s="160"/>
      <c r="K24" s="160"/>
      <c r="L24" s="92"/>
    </row>
    <row r="25" spans="1:12" x14ac:dyDescent="0.15">
      <c r="B25" s="84"/>
      <c r="C25" s="88"/>
      <c r="D25" s="89"/>
      <c r="E25" s="90"/>
      <c r="F25" s="90"/>
    </row>
    <row r="26" spans="1:12" ht="14" x14ac:dyDescent="0.15">
      <c r="A26" s="75" t="s">
        <v>144</v>
      </c>
      <c r="B26" s="84"/>
      <c r="C26" s="136"/>
      <c r="D26" s="136">
        <v>0</v>
      </c>
      <c r="E26" s="136">
        <v>0</v>
      </c>
      <c r="F26" s="136"/>
      <c r="G26" s="136">
        <f>SUM(C26:E26)</f>
        <v>0</v>
      </c>
    </row>
    <row r="29" spans="1:12" s="18" customFormat="1" x14ac:dyDescent="0.15">
      <c r="A29" s="57" t="s">
        <v>199</v>
      </c>
    </row>
    <row r="30" spans="1:12" s="18" customFormat="1" x14ac:dyDescent="0.15">
      <c r="A30" s="18" t="s">
        <v>200</v>
      </c>
    </row>
    <row r="35" spans="1:1" s="22" customFormat="1" x14ac:dyDescent="0.15">
      <c r="A35" s="3" t="s">
        <v>198</v>
      </c>
    </row>
    <row r="37" spans="1:1" x14ac:dyDescent="0.15">
      <c r="A37" s="60"/>
    </row>
    <row r="43" spans="1:1" x14ac:dyDescent="0.15">
      <c r="A43" s="60"/>
    </row>
  </sheetData>
  <customSheetViews>
    <customSheetView guid="{E31DEC34-8CA8-4E29-B0DA-5C66D58A4645}" fitToPage="1" view="pageLayout" showRuler="0">
      <selection activeCell="I31" sqref="I31"/>
      <pageMargins left="0.70866141732283472" right="0.70866141732283472" top="0.74803149606299213" bottom="0.74803149606299213" header="0.31496062992125984" footer="0.31496062992125984"/>
      <pageSetup paperSize="9" scale="81" orientation="portrait" r:id="rId1"/>
      <headerFooter alignWithMargins="0">
        <oddHeader>&amp;L&amp;"Arial,Bold"&amp;12PLATEAU PERSPECTIVES SCOTLAND (SC 036202)
ACCOUNT FOR THE YEAR ENDED 31 MARCH 2026
&amp;RPage 7</oddHeader>
      </headerFooter>
    </customSheetView>
    <customSheetView guid="{120DC98E-00B9-4089-A4C2-DC681319B580}" fitToPage="1" showRuler="0">
      <selection activeCell="N20" sqref="N20"/>
      <pageMargins left="0.7" right="0.7" top="0.75" bottom="0.75" header="0.3" footer="0.3"/>
      <pageSetup paperSize="9" orientation="portrait"/>
      <headerFooter alignWithMargins="0">
        <oddHeader>&amp;L&amp;"Arial,Bold"&amp;12PLATEAU PERSPECTIVES SCOTLAND (SC 036202)
ACCOUNT FOR THE YEAR ENDED 31 MARCH 2012
&amp;RPage 7</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view="pageLayout" showRuler="0" topLeftCell="A2">
      <selection activeCell="A17" sqref="A17"/>
      <pageMargins left="0.7" right="0.7" top="0.75" bottom="0.75" header="0.3" footer="0.3"/>
      <pageSetup paperSize="9" scale="91" orientation="portrait"/>
      <headerFooter alignWithMargins="0">
        <oddHeader>&amp;L&amp;"Arial,Bold"&amp;12PLATEAU PERSPECTIVES SCOTLAND (SC 036202)
ACCOUNT FOR THE YEAR ENDED 31 MARCH 2021
&amp;RPage 7</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topLeftCell="C14">
      <selection activeCell="H25" sqref="H25"/>
      <pageMargins left="0.7" right="0.7" top="0.75" bottom="0.75" header="0.3" footer="0.3"/>
      <pageSetup paperSize="9" scale="91" orientation="portrait"/>
      <headerFooter alignWithMargins="0">
        <oddHeader>&amp;L&amp;"Arial,Bold"&amp;12PLATEAU PERSPECTIVES SCOTLAND (SC 036202)
ACCOUNT FOR THE YEAR ENDED 31 MARCH 2012
&amp;RPage 7</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selection activeCell="I9" sqref="I9"/>
      <pageMargins left="0.7" right="0.7" top="0.75" bottom="0.75" header="0.3" footer="0.3"/>
      <pageSetup paperSize="9" scale="91" orientation="portrait" verticalDpi="0"/>
      <headerFooter alignWithMargins="0">
        <oddHeader>&amp;L&amp;"Arial,Bold"&amp;12PLATEAU PERSPECTIVES SCOTLAND (SC 036202)
ACCOUNT FOR THE YEAR ENDED 31 MARCH 2013
&amp;RPage 7</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49">
      <selection activeCell="F20" sqref="F20:F21"/>
      <pageMargins left="0.7" right="0.7" top="0.75" bottom="0.75" header="0.3" footer="0.3"/>
      <pageSetup paperSize="9" scale="91" orientation="portrait" verticalDpi="0"/>
      <headerFooter alignWithMargins="0">
        <oddHeader>&amp;L&amp;"Arial,Bold"&amp;12PLATEAU PERSPECTIVES SCOTLAND (SC 036202)
ACCOUNT FOR THE YEAR ENDED 31 MARCH 2012
&amp;RPage 7</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topLeftCell="A6">
      <selection activeCell="A10" sqref="A10"/>
      <pageMargins left="0.7" right="0.7" top="0.75" bottom="0.75" header="0.3" footer="0.3"/>
      <pageSetup paperSize="9" scale="91" orientation="portrait" verticalDpi="0"/>
      <headerFooter alignWithMargins="0">
        <oddHeader>&amp;L&amp;"Arial,Bold"&amp;12PLATEAU PERSPECTIVES SCOTLAND (SC 036202)
ACCOUNT FOR THE YEAR ENDED 31 MARCH 2015
&amp;RPage 7</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selection activeCell="G5" sqref="G5"/>
      <pageMargins left="0.7" right="0.7" top="0.75" bottom="0.75" header="0.3" footer="0.3"/>
      <pageSetup paperSize="9" scale="91" orientation="portrait" verticalDpi="0"/>
      <headerFooter alignWithMargins="0">
        <oddHeader>&amp;L&amp;"Arial,Bold"&amp;12PLATEAU PERSPECTIVES SCOTLAND (SC 036202)
ACCOUNT FOR THE YEAR ENDED 31 MARCH 2019
&amp;RPage 7</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view="pageLayout" showRuler="0">
      <selection activeCell="G4" sqref="G4"/>
      <pageMargins left="0.7" right="0.7" top="0.75" bottom="0.75" header="0.3" footer="0.3"/>
      <pageSetup paperSize="9" scale="91" orientation="portrait"/>
      <headerFooter alignWithMargins="0">
        <oddHeader>&amp;L&amp;"Arial,Bold"&amp;12PLATEAU PERSPECTIVES SCOTLAND (SC 036202)
ACCOUNTS TO 31 MARCH 2021
&amp;RPage 7</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topLeftCell="A2">
      <selection activeCell="A5" sqref="A5"/>
      <pageMargins left="0.7" right="0.7" top="0.75" bottom="0.75" header="0.3" footer="0.3"/>
      <pageSetup paperSize="9" orientation="portrait"/>
      <headerFooter alignWithMargins="0">
        <oddHeader>&amp;L&amp;"Arial,Bold"&amp;12PLATEAU PERSPECTIVES SCOTLAND (SC 036202)
ACCOUNT FOR THE YEAR ENDED 31 MARCH 2012
&amp;RPage 7</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showRuler="0">
      <selection activeCell="A5" sqref="A5"/>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7</oddHeader>
      </headerFooter>
      <extLst>
        <ext xmlns:xlsdti="http://schemas.microsoft.com/office/spreadsheetml/2023/showDataTypeIcons" uri="{a3c15fd4-4149-4032-8f15-062bd4999b60}">
          <xlsdti:showDataTypeIconsCustomSheetView visible="0"/>
        </ext>
      </extLst>
    </customSheetView>
    <customSheetView guid="{064EB94D-CA1D-2849-BCD7-C6DF5A5FADBD}" scale="138" fitToPage="1" showRuler="0" topLeftCell="A14">
      <selection activeCell="E28" sqref="E28"/>
      <pageMargins left="0.70866141732283472" right="0.70866141732283472" top="0.74803149606299213" bottom="0.74803149606299213" header="0.31496062992125984" footer="0.31496062992125984"/>
      <pageSetup paperSize="9" scale="81" orientation="portrait"/>
      <headerFooter alignWithMargins="0">
        <oddHeader>&amp;L&amp;"Arial,Bold"&amp;12PLATEAU PERSPECTIVES SCOTLAND (SC 036202)
ACCOUNT FOR THE YEAR ENDED 31 MARCH 2024
&amp;RPage 7</oddHeader>
      </headerFooter>
      <extLst>
        <ext xmlns:xlsdti="http://schemas.microsoft.com/office/spreadsheetml/2023/showDataTypeIcons" uri="{a3c15fd4-4149-4032-8f15-062bd4999b60}">
          <xlsdti:showDataTypeIconsCustomSheetView visible="0"/>
        </ext>
      </extLst>
    </customSheetView>
    <customSheetView guid="{7FE497BC-BF1F-6A49-A59A-251C3FAD370D}" scale="138" fitToPage="1" showRuler="0">
      <selection activeCell="H6" sqref="H6"/>
      <pageMargins left="0.70866141732283472" right="0.70866141732283472" top="0.74803149606299213" bottom="0.74803149606299213" header="0.31496062992125984" footer="0.31496062992125984"/>
      <pageSetup paperSize="9" scale="81" orientation="portrait"/>
      <headerFooter alignWithMargins="0">
        <oddHeader>&amp;L&amp;"Arial,Bold"&amp;12PLATEAU PERSPECTIVES SCOTLAND (SC 036202)
ACCOUNT FOR THE YEAR ENDED 31 MARCH 2024
&amp;RPage 7</oddHeader>
      </headerFooter>
      <extLst>
        <ext xmlns:xlsdti="http://schemas.microsoft.com/office/spreadsheetml/2023/showDataTypeIcons" uri="{a3c15fd4-4149-4032-8f15-062bd4999b60}">
          <xlsdti:showDataTypeIconsCustomSheetView visible="0"/>
        </ext>
      </extLst>
    </customSheetView>
  </customSheetViews>
  <phoneticPr fontId="0" type="noConversion"/>
  <pageMargins left="0.70866141732283472" right="0.70866141732283472" top="0.74803149606299213" bottom="0.74803149606299213" header="0.31496062992125984" footer="0.31496062992125984"/>
  <pageSetup paperSize="9" scale="74" orientation="portrait" r:id="rId2"/>
  <headerFooter alignWithMargins="0">
    <oddHeader>&amp;L&amp;"Arial,Bold"&amp;12PLATEAU PERSPECTIVES SCOTLAND (SC 036202)
ACCOUNT FOR THE YEAR ENDED 31 MARCH 2026
&amp;RPage 7</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D6FDF-302C-43BC-B17A-F03CB8CB21EC}">
  <dimension ref="A1"/>
  <sheetViews>
    <sheetView workbookViewId="0">
      <selection activeCell="C1" sqref="C1"/>
    </sheetView>
  </sheetViews>
  <sheetFormatPr baseColWidth="10" defaultColWidth="8.83203125" defaultRowHeight="13" x14ac:dyDescent="0.15"/>
  <cols>
    <col min="1" max="256" width="11.5" customWidth="1"/>
  </cols>
  <sheetData/>
  <customSheetViews>
    <customSheetView guid="{E31DEC34-8CA8-4E29-B0DA-5C66D58A4645}" state="hidden">
      <selection activeCell="C1" sqref="C1"/>
      <pageMargins left="0.7" right="0.7" top="0.75" bottom="0.75" header="0.3" footer="0.3"/>
    </customSheetView>
    <customSheetView guid="{064EB94D-CA1D-2849-BCD7-C6DF5A5FADBD}" state="hidden">
      <selection activeCell="C1" sqref="C1"/>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7FE497BC-BF1F-6A49-A59A-251C3FAD370D}" state="hidden">
      <selection activeCell="C1" sqref="C1"/>
      <pageMargins left="0.7" right="0.7" top="0.75" bottom="0.75" header="0.3" footer="0.3"/>
      <extLst>
        <ext xmlns:xlsdti="http://schemas.microsoft.com/office/spreadsheetml/2023/showDataTypeIcons" uri="{a3c15fd4-4149-4032-8f15-062bd4999b60}">
          <xlsdti:showDataTypeIconsCustomSheetView visible="0"/>
        </ext>
      </extLst>
    </customSheetView>
  </customSheetView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4C25-B509-446D-AAB2-26510E61BB46}">
  <sheetPr>
    <outlinePr summaryBelow="0" summaryRight="0"/>
    <pageSetUpPr autoPageBreaks="0"/>
  </sheetPr>
  <dimension ref="A1:G42"/>
  <sheetViews>
    <sheetView showRuler="0" view="pageLayout" topLeftCell="A10" zoomScaleNormal="150" workbookViewId="0">
      <selection activeCell="C3" sqref="C3"/>
    </sheetView>
  </sheetViews>
  <sheetFormatPr baseColWidth="10" defaultColWidth="9.1640625" defaultRowHeight="13" x14ac:dyDescent="0.15"/>
  <cols>
    <col min="1" max="1" width="5.6640625" style="16" customWidth="1"/>
    <col min="2" max="2" width="64" style="30" customWidth="1"/>
    <col min="3" max="3" width="9.1640625" style="16"/>
    <col min="4" max="4" width="10.33203125" style="16" customWidth="1"/>
    <col min="5" max="16384" width="9.1640625" style="16"/>
  </cols>
  <sheetData>
    <row r="1" spans="1:2" s="22" customFormat="1" x14ac:dyDescent="0.15">
      <c r="A1" s="26" t="s">
        <v>132</v>
      </c>
      <c r="B1" s="34"/>
    </row>
    <row r="5" spans="1:2" s="22" customFormat="1" ht="14" x14ac:dyDescent="0.15">
      <c r="A5" s="22">
        <v>1</v>
      </c>
      <c r="B5" s="34" t="s">
        <v>97</v>
      </c>
    </row>
    <row r="6" spans="1:2" s="22" customFormat="1" ht="14" x14ac:dyDescent="0.15">
      <c r="A6" s="49" t="s">
        <v>98</v>
      </c>
      <c r="B6" s="34" t="s">
        <v>99</v>
      </c>
    </row>
    <row r="7" spans="1:2" s="18" customFormat="1" ht="28" x14ac:dyDescent="0.15">
      <c r="B7" s="56" t="s">
        <v>160</v>
      </c>
    </row>
    <row r="9" spans="1:2" s="22" customFormat="1" x14ac:dyDescent="0.15">
      <c r="A9" s="49"/>
      <c r="B9" s="34"/>
    </row>
    <row r="10" spans="1:2" s="18" customFormat="1" ht="14" x14ac:dyDescent="0.15">
      <c r="A10" s="77" t="s">
        <v>100</v>
      </c>
      <c r="B10" s="78" t="s">
        <v>165</v>
      </c>
    </row>
    <row r="11" spans="1:2" ht="14" x14ac:dyDescent="0.15">
      <c r="B11" s="86" t="s">
        <v>166</v>
      </c>
    </row>
    <row r="12" spans="1:2" x14ac:dyDescent="0.15">
      <c r="B12" s="86"/>
    </row>
    <row r="13" spans="1:2" s="22" customFormat="1" ht="14" x14ac:dyDescent="0.15">
      <c r="A13" s="49"/>
      <c r="B13" s="65" t="s">
        <v>164</v>
      </c>
    </row>
    <row r="14" spans="1:2" x14ac:dyDescent="0.15">
      <c r="A14" s="50"/>
      <c r="B14" s="23"/>
    </row>
    <row r="15" spans="1:2" s="22" customFormat="1" ht="14" x14ac:dyDescent="0.15">
      <c r="A15" s="79" t="s">
        <v>101</v>
      </c>
      <c r="B15" s="52" t="s">
        <v>103</v>
      </c>
    </row>
    <row r="16" spans="1:2" s="18" customFormat="1" ht="14" x14ac:dyDescent="0.15">
      <c r="B16" s="56" t="s">
        <v>161</v>
      </c>
    </row>
    <row r="17" spans="1:6" s="18" customFormat="1" x14ac:dyDescent="0.15">
      <c r="B17" s="35"/>
    </row>
    <row r="18" spans="1:6" s="22" customFormat="1" ht="14" x14ac:dyDescent="0.15">
      <c r="A18" s="79" t="s">
        <v>102</v>
      </c>
      <c r="B18" s="75" t="s">
        <v>105</v>
      </c>
    </row>
    <row r="19" spans="1:6" s="18" customFormat="1" ht="28" x14ac:dyDescent="0.15">
      <c r="A19" s="50"/>
      <c r="B19" s="56" t="s">
        <v>127</v>
      </c>
    </row>
    <row r="20" spans="1:6" x14ac:dyDescent="0.15">
      <c r="A20" s="50"/>
    </row>
    <row r="21" spans="1:6" s="18" customFormat="1" ht="14" x14ac:dyDescent="0.15">
      <c r="A21" s="79" t="s">
        <v>104</v>
      </c>
      <c r="B21" s="34" t="s">
        <v>107</v>
      </c>
    </row>
    <row r="22" spans="1:6" s="18" customFormat="1" ht="42" x14ac:dyDescent="0.15">
      <c r="B22" s="23" t="s">
        <v>109</v>
      </c>
    </row>
    <row r="23" spans="1:6" x14ac:dyDescent="0.15">
      <c r="B23" s="86"/>
    </row>
    <row r="24" spans="1:6" s="18" customFormat="1" x14ac:dyDescent="0.15">
      <c r="B24" s="65"/>
    </row>
    <row r="25" spans="1:6" x14ac:dyDescent="0.15">
      <c r="B25" s="86"/>
    </row>
    <row r="26" spans="1:6" x14ac:dyDescent="0.15">
      <c r="B26" s="86"/>
    </row>
    <row r="27" spans="1:6" s="22" customFormat="1" ht="14" x14ac:dyDescent="0.15">
      <c r="A27" s="79" t="s">
        <v>106</v>
      </c>
      <c r="B27" s="34" t="s">
        <v>108</v>
      </c>
    </row>
    <row r="28" spans="1:6" s="18" customFormat="1" ht="56" x14ac:dyDescent="0.15">
      <c r="B28" s="56" t="s">
        <v>162</v>
      </c>
    </row>
    <row r="30" spans="1:6" x14ac:dyDescent="0.15">
      <c r="B30" s="192"/>
    </row>
    <row r="31" spans="1:6" x14ac:dyDescent="0.15">
      <c r="B31" s="86"/>
      <c r="C31" s="51"/>
      <c r="D31" s="51"/>
      <c r="E31" s="51"/>
      <c r="F31" s="51"/>
    </row>
    <row r="32" spans="1:6" x14ac:dyDescent="0.15">
      <c r="B32" s="86"/>
      <c r="C32" s="51"/>
      <c r="D32" s="51"/>
      <c r="E32" s="51"/>
      <c r="F32" s="51"/>
    </row>
    <row r="33" spans="2:7" x14ac:dyDescent="0.15">
      <c r="B33" s="86"/>
      <c r="C33" s="51"/>
      <c r="D33" s="51"/>
      <c r="E33" s="51"/>
      <c r="F33" s="51"/>
    </row>
    <row r="34" spans="2:7" x14ac:dyDescent="0.15">
      <c r="B34" s="86"/>
      <c r="C34" s="51"/>
      <c r="D34" s="51"/>
      <c r="E34" s="51"/>
      <c r="F34" s="51"/>
    </row>
    <row r="35" spans="2:7" x14ac:dyDescent="0.15">
      <c r="B35" s="86"/>
      <c r="C35" s="60"/>
      <c r="D35" s="60"/>
      <c r="E35" s="60"/>
      <c r="F35" s="60"/>
      <c r="G35" s="60"/>
    </row>
    <row r="36" spans="2:7" x14ac:dyDescent="0.15">
      <c r="B36" s="86"/>
      <c r="C36" s="51"/>
      <c r="D36" s="60"/>
      <c r="E36" s="60"/>
      <c r="F36" s="60"/>
      <c r="G36" s="60"/>
    </row>
    <row r="37" spans="2:7" x14ac:dyDescent="0.15">
      <c r="B37" s="86"/>
      <c r="C37" s="72"/>
      <c r="D37" s="72"/>
      <c r="E37" s="72"/>
      <c r="F37" s="72"/>
      <c r="G37" s="72"/>
    </row>
    <row r="38" spans="2:7" x14ac:dyDescent="0.15">
      <c r="B38" s="86"/>
      <c r="C38" s="71"/>
      <c r="D38" s="71"/>
      <c r="E38" s="71"/>
      <c r="F38" s="71"/>
      <c r="G38" s="71"/>
    </row>
    <row r="39" spans="2:7" ht="16" x14ac:dyDescent="0.15">
      <c r="B39" s="86"/>
      <c r="C39" s="73"/>
      <c r="D39" s="73"/>
      <c r="E39" s="73"/>
      <c r="F39" s="73"/>
      <c r="G39" s="73"/>
    </row>
    <row r="40" spans="2:7" x14ac:dyDescent="0.15">
      <c r="B40" s="86"/>
      <c r="C40" s="51"/>
      <c r="D40" s="51"/>
      <c r="E40" s="51"/>
      <c r="F40" s="60"/>
    </row>
    <row r="41" spans="2:7" ht="16" x14ac:dyDescent="0.15">
      <c r="B41" s="86"/>
      <c r="C41" s="73"/>
      <c r="D41" s="73"/>
      <c r="E41" s="73"/>
      <c r="F41" s="73"/>
      <c r="G41" s="73"/>
    </row>
    <row r="42" spans="2:7" x14ac:dyDescent="0.15">
      <c r="B42" s="86"/>
      <c r="C42" s="51"/>
      <c r="D42" s="51"/>
      <c r="E42" s="51"/>
      <c r="F42" s="51"/>
    </row>
  </sheetData>
  <customSheetViews>
    <customSheetView guid="{E31DEC34-8CA8-4E29-B0DA-5C66D58A4645}" printArea="1" view="pageLayout" showRuler="0">
      <selection activeCell="C3" sqref="C3"/>
      <pageMargins left="0.70866141732283472" right="0.70866141732283472" top="0.74803149606299213" bottom="0.74803149606299213" header="0.31496062992125984" footer="0.31496062992125984"/>
      <pageSetup paperSize="9" orientation="portrait" r:id="rId1"/>
      <headerFooter alignWithMargins="0">
        <oddHeader>&amp;L&amp;"Arial,Bold"&amp;12PLATEAU PERSPECTIVES SCOTLAND (SC 036202)
ACCOUNT FOR THE YEAR ENDED 31 MARCH 2026
&amp;RPage 8</oddHeader>
      </headerFooter>
    </customSheetView>
    <customSheetView guid="{120DC98E-00B9-4089-A4C2-DC681319B580}" fitToPage="1" showRuler="0">
      <selection activeCell="A21" sqref="A21"/>
      <pageMargins left="0.7" right="0.7" top="0.75" bottom="0.75" header="0.3" footer="0.3"/>
      <pageSetup paperSize="9" scale="87" orientation="portrait"/>
      <headerFooter alignWithMargins="0">
        <oddHeader>&amp;L&amp;"Arial,Bold"&amp;12PLATEAU PERSPECTIVES SCOTLAND (SC 036202)
ACCOUNT FOR THE YEAR ENDED 31 MARCH 2012
&amp;RPage 8</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view="pageLayout" showRuler="0">
      <selection activeCell="A2" sqref="A2"/>
      <pageMargins left="0.7" right="0.7" top="0.75" bottom="0.75" header="0.3" footer="0.3"/>
      <pageSetup paperSize="9" scale="87" orientation="portrait"/>
      <headerFooter alignWithMargins="0">
        <oddHeader>&amp;L&amp;"Arial,Bold"&amp;12PLATEAU PERSPECTIVES SCOTLAND (SC 036202)
ACCOUNT FOR THE YEAR ENDED 31 MARCH 2021
&amp;RPage 8</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topLeftCell="A21">
      <selection activeCell="B7" sqref="B7"/>
      <pageMargins left="0.7" right="0.7" top="0.75" bottom="0.75" header="0.3" footer="0.3"/>
      <pageSetup paperSize="9" scale="87" orientation="portrait"/>
      <headerFooter alignWithMargins="0">
        <oddHeader>&amp;L&amp;"Arial,Bold"&amp;12PLATEAU PERSPECTIVES SCOTLAND (SC 036202)
ACCOUNT FOR THE YEAR ENDED 31 MARCH 2012
&amp;RPage 8</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selection activeCell="B7" sqref="B7"/>
      <pageMargins left="0.7" right="0.7" top="0.75" bottom="0.75" header="0.3" footer="0.3"/>
      <pageSetup paperSize="9" scale="95" orientation="portrait" verticalDpi="0"/>
      <headerFooter alignWithMargins="0">
        <oddHeader>&amp;L&amp;"Arial,Bold"&amp;12PLATEAU PERSPECTIVES SCOTLAND (SC 036202)
ACCOUNT FOR THE YEAR ENDED 31 MARCH 2013
&amp;RPage 8</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21">
      <selection activeCell="B7" sqref="B7"/>
      <pageMargins left="0.7" right="0.7" top="0.75" bottom="0.75" header="0.3" footer="0.3"/>
      <pageSetup paperSize="9" scale="95" orientation="portrait" verticalDpi="0"/>
      <headerFooter alignWithMargins="0">
        <oddHeader>&amp;L&amp;"Arial,Bold"&amp;12PLATEAU PERSPECTIVES SCOTLAND (SC 036202)
ACCOUNT FOR THE YEAR ENDED 31 MARCH 2012
&amp;RPage 8</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selection activeCell="B3" sqref="B3"/>
      <pageMargins left="0.7" right="0.7" top="0.75" bottom="0.75" header="0.3" footer="0.3"/>
      <pageSetup paperSize="9" scale="68" orientation="portrait" verticalDpi="0"/>
      <headerFooter alignWithMargins="0">
        <oddHeader>&amp;L&amp;"Arial,Bold"&amp;12PLATEAU PERSPECTIVES SCOTLAND (SC 036202)
ACCOUNT FOR THE YEAR ENDED 31 MARCH 2016
&amp;RPage 8</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selection activeCell="B25" sqref="B25"/>
      <pageMargins left="0.7" right="0.7" top="0.75" bottom="0.75" header="0.3" footer="0.3"/>
      <pageSetup paperSize="9" scale="87" orientation="portrait" verticalDpi="0"/>
      <headerFooter alignWithMargins="0">
        <oddHeader>&amp;L&amp;"Arial,Bold"&amp;12PLATEAU PERSPECTIVES SCOTLAND (SC 036202)
ACCOUNT FOR THE YEAR ENDED 31 MARCH 2019
&amp;RPage 8</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view="pageLayout" showRuler="0">
      <selection sqref="A1:E43"/>
      <pageMargins left="0.7" right="0.7" top="0.75" bottom="0.75" header="0.3" footer="0.3"/>
      <pageSetup paperSize="9" scale="87" orientation="portrait"/>
      <headerFooter alignWithMargins="0">
        <oddHeader>&amp;L&amp;"Arial,Bold"&amp;12PLATEAU PERSPECTIVES SCOTLAND (SC 036202)
ACCOUNTS FOR THE YEAR ENDED 31 MARCH 2021
&amp;RPage 8</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topLeftCell="A13">
      <selection activeCell="B22" sqref="B22"/>
      <pageMargins left="0.7" right="0.7" top="0.75" bottom="0.75" header="0.3" footer="0.3"/>
      <pageSetup paperSize="9" scale="87" orientation="portrait"/>
      <headerFooter alignWithMargins="0">
        <oddHeader>&amp;L&amp;"Arial,Bold"&amp;12PLATEAU PERSPECTIVES SCOTLAND (SC 036202)
ACCOUNT FOR THE YEAR ENDED 31 MARCH 2012
&amp;RPage 8</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showRuler="0" topLeftCell="A6">
      <selection activeCell="F22" sqref="F22"/>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8</oddHeader>
      </headerFooter>
      <extLst>
        <ext xmlns:xlsdti="http://schemas.microsoft.com/office/spreadsheetml/2023/showDataTypeIcons" uri="{a3c15fd4-4149-4032-8f15-062bd4999b60}">
          <xlsdti:showDataTypeIconsCustomSheetView visible="0"/>
        </ext>
      </extLst>
    </customSheetView>
    <customSheetView guid="{064EB94D-CA1D-2849-BCD7-C6DF5A5FADBD}" scale="150" showRuler="0">
      <selection activeCell="B5" sqref="B5"/>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8</oddHeader>
      </headerFooter>
      <extLst>
        <ext xmlns:xlsdti="http://schemas.microsoft.com/office/spreadsheetml/2023/showDataTypeIcons" uri="{a3c15fd4-4149-4032-8f15-062bd4999b60}">
          <xlsdti:showDataTypeIconsCustomSheetView visible="0"/>
        </ext>
      </extLst>
    </customSheetView>
    <customSheetView guid="{7FE497BC-BF1F-6A49-A59A-251C3FAD370D}" scale="150" printArea="1" showRuler="0" topLeftCell="A28">
      <selection activeCell="B5" sqref="B5"/>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8</oddHeader>
      </headerFooter>
      <extLst>
        <ext xmlns:xlsdti="http://schemas.microsoft.com/office/spreadsheetml/2023/showDataTypeIcons" uri="{a3c15fd4-4149-4032-8f15-062bd4999b60}">
          <xlsdti:showDataTypeIconsCustomSheetView visible="0"/>
        </ext>
      </extLst>
    </customSheetView>
  </customSheetViews>
  <phoneticPr fontId="0" type="noConversion"/>
  <pageMargins left="0.70866141732283472" right="0.70866141732283472" top="0.74803149606299213" bottom="0.74803149606299213" header="0.31496062992125984" footer="0.31496062992125984"/>
  <pageSetup paperSize="9" orientation="portrait" r:id="rId2"/>
  <headerFooter alignWithMargins="0">
    <oddHeader>&amp;L&amp;"Arial,Bold"&amp;12PLATEAU PERSPECTIVES SCOTLAND (SC 036202)
ACCOUNT FOR THE YEAR ENDED 31 MARCH 2026
&amp;RPage 8</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665C-FAC7-475E-8FCB-ACFAFD51A997}">
  <sheetPr>
    <outlinePr summaryBelow="0" summaryRight="0"/>
    <pageSetUpPr autoPageBreaks="0" fitToPage="1"/>
  </sheetPr>
  <dimension ref="A1:M52"/>
  <sheetViews>
    <sheetView showRuler="0" view="pageLayout" topLeftCell="A29" zoomScaleNormal="100" workbookViewId="0">
      <selection activeCell="I3" sqref="I3"/>
    </sheetView>
  </sheetViews>
  <sheetFormatPr baseColWidth="10" defaultColWidth="9.1640625" defaultRowHeight="13" x14ac:dyDescent="0.15"/>
  <cols>
    <col min="1" max="1" width="5.33203125" style="16" customWidth="1"/>
    <col min="2" max="2" width="26.5" style="16" customWidth="1"/>
    <col min="3" max="7" width="12.6640625" style="16" customWidth="1"/>
    <col min="8" max="16384" width="9.1640625" style="16"/>
  </cols>
  <sheetData>
    <row r="1" spans="1:13" s="22" customFormat="1" ht="16.5" customHeight="1" x14ac:dyDescent="0.15">
      <c r="A1" s="26" t="s">
        <v>128</v>
      </c>
    </row>
    <row r="3" spans="1:13" s="30" customFormat="1" ht="37.5" customHeight="1" x14ac:dyDescent="0.15">
      <c r="A3" s="53" t="s">
        <v>42</v>
      </c>
      <c r="B3" s="53" t="s">
        <v>110</v>
      </c>
      <c r="C3" s="33" t="s">
        <v>93</v>
      </c>
      <c r="D3" s="33" t="s">
        <v>94</v>
      </c>
      <c r="E3" s="33" t="s">
        <v>95</v>
      </c>
      <c r="F3" s="192">
        <v>2026</v>
      </c>
      <c r="G3" s="80">
        <v>2025</v>
      </c>
    </row>
    <row r="4" spans="1:13" s="30" customFormat="1" ht="12.75" customHeight="1" x14ac:dyDescent="0.15">
      <c r="A4" s="53"/>
      <c r="B4" s="53"/>
      <c r="C4" s="49" t="s">
        <v>24</v>
      </c>
      <c r="D4" s="36" t="s">
        <v>24</v>
      </c>
      <c r="E4" s="36" t="s">
        <v>24</v>
      </c>
      <c r="F4" s="79" t="s">
        <v>24</v>
      </c>
      <c r="G4" s="50" t="s">
        <v>24</v>
      </c>
    </row>
    <row r="5" spans="1:13" s="30" customFormat="1" ht="12.75" customHeight="1" x14ac:dyDescent="0.15">
      <c r="A5" s="53"/>
      <c r="B5" s="53" t="s">
        <v>111</v>
      </c>
      <c r="C5" s="97"/>
      <c r="D5" s="98"/>
      <c r="E5" s="99"/>
      <c r="G5" s="100"/>
    </row>
    <row r="6" spans="1:13" s="30" customFormat="1" ht="14.25" customHeight="1" x14ac:dyDescent="0.15">
      <c r="A6" s="59" t="s">
        <v>169</v>
      </c>
      <c r="B6" s="35" t="s">
        <v>43</v>
      </c>
      <c r="C6" s="221">
        <v>629.83000000000004</v>
      </c>
      <c r="D6" s="101"/>
      <c r="E6" s="205">
        <v>2963.81</v>
      </c>
      <c r="F6" s="159">
        <f>C6+E6</f>
        <v>3593.64</v>
      </c>
      <c r="G6" s="158">
        <v>4750</v>
      </c>
      <c r="M6" s="86"/>
    </row>
    <row r="7" spans="1:13" s="30" customFormat="1" ht="14" customHeight="1" x14ac:dyDescent="0.15">
      <c r="A7" s="59" t="s">
        <v>170</v>
      </c>
      <c r="B7" s="35" t="s">
        <v>44</v>
      </c>
      <c r="C7" s="222"/>
      <c r="D7" s="115"/>
      <c r="E7" s="226">
        <v>12.45</v>
      </c>
      <c r="F7" s="226">
        <f>E7</f>
        <v>12.45</v>
      </c>
    </row>
    <row r="8" spans="1:13" s="30" customFormat="1" ht="13.5" customHeight="1" x14ac:dyDescent="0.15">
      <c r="A8" s="59" t="s">
        <v>171</v>
      </c>
      <c r="B8" s="35" t="s">
        <v>45</v>
      </c>
      <c r="C8" s="221"/>
      <c r="D8" s="101"/>
      <c r="E8" s="227"/>
      <c r="F8" s="226"/>
    </row>
    <row r="9" spans="1:13" s="30" customFormat="1" ht="13.75" customHeight="1" x14ac:dyDescent="0.15">
      <c r="A9" s="59" t="s">
        <v>172</v>
      </c>
      <c r="B9" s="65" t="s">
        <v>121</v>
      </c>
      <c r="C9" s="221"/>
      <c r="D9" s="115"/>
      <c r="E9" s="228"/>
      <c r="F9" s="226"/>
      <c r="I9" s="86"/>
    </row>
    <row r="10" spans="1:13" s="30" customFormat="1" ht="13.5" customHeight="1" x14ac:dyDescent="0.15">
      <c r="A10" s="59" t="s">
        <v>174</v>
      </c>
      <c r="B10" s="35" t="s">
        <v>46</v>
      </c>
      <c r="C10" s="222">
        <v>82.82</v>
      </c>
      <c r="D10" s="115"/>
      <c r="E10" s="226">
        <v>1464.31</v>
      </c>
      <c r="F10" s="226">
        <f>C10+E10</f>
        <v>1547.1299999999999</v>
      </c>
      <c r="G10" s="30">
        <v>2032</v>
      </c>
    </row>
    <row r="11" spans="1:13" s="30" customFormat="1" ht="13.5" customHeight="1" x14ac:dyDescent="0.15">
      <c r="A11" s="59" t="s">
        <v>175</v>
      </c>
      <c r="B11" s="35" t="s">
        <v>47</v>
      </c>
      <c r="C11" s="223">
        <v>55.1</v>
      </c>
      <c r="D11" s="103"/>
      <c r="E11" s="226">
        <v>79.7</v>
      </c>
      <c r="F11" s="226">
        <f>C11+E11</f>
        <v>134.80000000000001</v>
      </c>
      <c r="G11" s="158">
        <v>152</v>
      </c>
    </row>
    <row r="12" spans="1:13" s="30" customFormat="1" ht="14" customHeight="1" x14ac:dyDescent="0.15">
      <c r="A12" s="59" t="s">
        <v>173</v>
      </c>
      <c r="B12" s="35" t="s">
        <v>48</v>
      </c>
      <c r="C12" s="221"/>
      <c r="D12" s="115">
        <v>0</v>
      </c>
      <c r="E12" s="228"/>
      <c r="F12" s="226"/>
      <c r="H12" s="35"/>
    </row>
    <row r="13" spans="1:13" s="30" customFormat="1" ht="13.75" hidden="1" customHeight="1" x14ac:dyDescent="0.15">
      <c r="A13" s="28"/>
      <c r="B13" s="35" t="s">
        <v>49</v>
      </c>
      <c r="C13" s="221"/>
      <c r="D13" s="115">
        <v>0</v>
      </c>
      <c r="E13" s="228"/>
      <c r="F13" s="226"/>
      <c r="H13" s="35"/>
    </row>
    <row r="14" spans="1:13" s="30" customFormat="1" ht="13.75" hidden="1" customHeight="1" x14ac:dyDescent="0.15">
      <c r="A14" s="28"/>
      <c r="B14" s="35" t="s">
        <v>50</v>
      </c>
      <c r="C14" s="221"/>
      <c r="D14" s="115">
        <v>0</v>
      </c>
      <c r="E14" s="228"/>
      <c r="F14" s="226"/>
      <c r="H14" s="35"/>
    </row>
    <row r="15" spans="1:13" s="30" customFormat="1" ht="13.75" hidden="1" customHeight="1" x14ac:dyDescent="0.15">
      <c r="A15" s="28"/>
      <c r="B15" s="35" t="s">
        <v>51</v>
      </c>
      <c r="C15" s="221"/>
      <c r="D15" s="115">
        <v>0</v>
      </c>
      <c r="E15" s="228"/>
      <c r="F15" s="226"/>
      <c r="H15" s="35"/>
    </row>
    <row r="16" spans="1:13" s="30" customFormat="1" ht="13.75" customHeight="1" x14ac:dyDescent="0.15">
      <c r="A16" s="28"/>
      <c r="B16" s="86" t="s">
        <v>201</v>
      </c>
      <c r="C16" s="224">
        <v>107.5</v>
      </c>
      <c r="D16" s="107"/>
      <c r="E16" s="229"/>
      <c r="F16" s="226">
        <f>C16</f>
        <v>107.5</v>
      </c>
      <c r="H16" s="35"/>
    </row>
    <row r="17" spans="1:12" s="30" customFormat="1" ht="14.25" customHeight="1" x14ac:dyDescent="0.15">
      <c r="A17" s="28"/>
      <c r="B17" s="28"/>
      <c r="C17" s="225">
        <f>SUM(C6:C16)</f>
        <v>875.25000000000011</v>
      </c>
      <c r="D17" s="104">
        <f>SUM(D6:D16)</f>
        <v>0</v>
      </c>
      <c r="E17" s="230">
        <f>SUM(E6:E16)</f>
        <v>4520.2699999999995</v>
      </c>
      <c r="F17" s="231">
        <f>SUM(F6:F16)</f>
        <v>5395.5199999999995</v>
      </c>
      <c r="G17" s="105">
        <v>6935</v>
      </c>
      <c r="H17" s="65"/>
    </row>
    <row r="18" spans="1:12" s="30" customFormat="1" ht="14.25" customHeight="1" x14ac:dyDescent="0.15">
      <c r="A18" s="28"/>
      <c r="D18" s="106"/>
      <c r="E18" s="106"/>
      <c r="F18" s="158"/>
      <c r="H18" s="35"/>
      <c r="J18" s="158"/>
      <c r="L18" s="158"/>
    </row>
    <row r="19" spans="1:12" s="30" customFormat="1" ht="26" customHeight="1" x14ac:dyDescent="0.15">
      <c r="A19" s="28"/>
      <c r="B19" s="34" t="s">
        <v>52</v>
      </c>
      <c r="C19" s="115"/>
      <c r="D19" s="115"/>
      <c r="G19" s="158"/>
      <c r="H19" s="35"/>
    </row>
    <row r="20" spans="1:12" s="30" customFormat="1" ht="13.25" customHeight="1" x14ac:dyDescent="0.15">
      <c r="A20" s="28"/>
      <c r="B20" s="35"/>
      <c r="C20" s="107"/>
      <c r="D20" s="107"/>
      <c r="E20" s="107"/>
      <c r="F20" s="108"/>
      <c r="G20" s="108"/>
      <c r="H20" s="35"/>
    </row>
    <row r="21" spans="1:12" s="30" customFormat="1" ht="13.75" customHeight="1" x14ac:dyDescent="0.15">
      <c r="A21" s="28"/>
      <c r="B21" s="28"/>
      <c r="C21" s="109"/>
      <c r="D21" s="104"/>
      <c r="E21" s="104"/>
      <c r="H21" s="35"/>
    </row>
    <row r="22" spans="1:12" s="30" customFormat="1" ht="18" customHeight="1" thickBot="1" x14ac:dyDescent="0.2">
      <c r="A22" s="28"/>
      <c r="B22" s="31" t="s">
        <v>53</v>
      </c>
      <c r="C22" s="111"/>
      <c r="D22" s="104"/>
      <c r="E22" s="104"/>
      <c r="F22" s="158"/>
      <c r="G22" s="158"/>
      <c r="H22" s="35"/>
      <c r="I22" s="158"/>
    </row>
    <row r="23" spans="1:12" s="30" customFormat="1" ht="29" customHeight="1" thickTop="1" x14ac:dyDescent="0.15">
      <c r="A23" s="31" t="s">
        <v>54</v>
      </c>
      <c r="B23" s="183" t="s">
        <v>55</v>
      </c>
      <c r="C23" s="112"/>
      <c r="D23" s="112"/>
      <c r="E23" s="112"/>
      <c r="F23" s="113"/>
      <c r="G23" s="113"/>
      <c r="H23" s="35"/>
    </row>
    <row r="24" spans="1:12" s="30" customFormat="1" ht="21.5" customHeight="1" x14ac:dyDescent="0.15">
      <c r="A24" s="28"/>
      <c r="B24" s="28"/>
      <c r="C24" s="114" t="s">
        <v>24</v>
      </c>
      <c r="D24" s="114" t="s">
        <v>56</v>
      </c>
      <c r="E24" s="114"/>
      <c r="F24" s="114" t="s">
        <v>24</v>
      </c>
      <c r="G24" s="114" t="s">
        <v>24</v>
      </c>
      <c r="H24" s="65"/>
    </row>
    <row r="25" spans="1:12" s="30" customFormat="1" ht="14" customHeight="1" x14ac:dyDescent="0.15">
      <c r="A25" s="28"/>
      <c r="B25" s="65" t="s">
        <v>186</v>
      </c>
      <c r="C25" s="62">
        <v>888.1</v>
      </c>
      <c r="D25" s="115">
        <v>0</v>
      </c>
      <c r="E25" s="115"/>
      <c r="F25" s="158">
        <f>C25</f>
        <v>888.1</v>
      </c>
      <c r="G25" s="158">
        <v>418</v>
      </c>
      <c r="H25" s="35"/>
      <c r="J25" s="158"/>
    </row>
    <row r="26" spans="1:12" s="30" customFormat="1" ht="13.5" customHeight="1" x14ac:dyDescent="0.15">
      <c r="A26" s="28"/>
      <c r="B26" s="65" t="s">
        <v>193</v>
      </c>
      <c r="C26" s="130">
        <v>76.5</v>
      </c>
      <c r="D26" s="116">
        <v>0</v>
      </c>
      <c r="E26" s="116"/>
      <c r="F26" s="117">
        <f>C26</f>
        <v>76.5</v>
      </c>
      <c r="G26" s="117">
        <v>278</v>
      </c>
    </row>
    <row r="27" spans="1:12" s="30" customFormat="1" ht="13.5" customHeight="1" x14ac:dyDescent="0.15">
      <c r="A27" s="28"/>
      <c r="B27" s="65"/>
      <c r="C27" s="102"/>
      <c r="D27" s="115"/>
      <c r="E27" s="115"/>
      <c r="F27" s="104"/>
      <c r="G27" s="104"/>
    </row>
    <row r="28" spans="1:12" s="30" customFormat="1" ht="14.5" customHeight="1" thickBot="1" x14ac:dyDescent="0.2">
      <c r="A28" s="28"/>
      <c r="B28" s="28"/>
      <c r="C28" s="118">
        <f>SUM(C25:C26)</f>
        <v>964.6</v>
      </c>
      <c r="D28" s="118">
        <f>SUM(D25:D26)</f>
        <v>0</v>
      </c>
      <c r="E28" s="118"/>
      <c r="F28" s="119">
        <f>SUM(F25:F26)</f>
        <v>964.6</v>
      </c>
      <c r="G28" s="119">
        <v>696</v>
      </c>
      <c r="J28" s="158"/>
    </row>
    <row r="29" spans="1:12" s="30" customFormat="1" ht="14.5" customHeight="1" thickTop="1" x14ac:dyDescent="0.15">
      <c r="A29" s="28"/>
      <c r="B29" s="127"/>
      <c r="C29" s="102"/>
      <c r="D29" s="102"/>
      <c r="E29" s="102"/>
      <c r="F29" s="92"/>
      <c r="G29" s="92"/>
    </row>
    <row r="30" spans="1:12" s="30" customFormat="1" ht="14.5" customHeight="1" x14ac:dyDescent="0.15">
      <c r="A30" s="28"/>
      <c r="B30" s="59"/>
      <c r="C30" s="102"/>
      <c r="D30" s="102"/>
      <c r="E30" s="102"/>
      <c r="F30" s="92"/>
      <c r="G30" s="92"/>
    </row>
    <row r="31" spans="1:12" s="30" customFormat="1" ht="14.5" customHeight="1" x14ac:dyDescent="0.15">
      <c r="A31" s="28"/>
      <c r="B31" s="111"/>
      <c r="C31" s="102"/>
      <c r="D31" s="102"/>
      <c r="E31" s="102"/>
      <c r="F31" s="92"/>
      <c r="G31" s="92"/>
    </row>
    <row r="32" spans="1:12" s="30" customFormat="1" ht="14.5" customHeight="1" thickBot="1" x14ac:dyDescent="0.2">
      <c r="A32" s="28"/>
      <c r="B32" s="28"/>
      <c r="C32" s="102"/>
      <c r="D32" s="102"/>
      <c r="E32" s="102"/>
      <c r="F32" s="92"/>
      <c r="G32" s="92"/>
    </row>
    <row r="33" spans="1:10" s="30" customFormat="1" ht="32.5" customHeight="1" thickTop="1" x14ac:dyDescent="0.15">
      <c r="A33" s="31" t="s">
        <v>57</v>
      </c>
      <c r="B33" s="31" t="s">
        <v>58</v>
      </c>
      <c r="C33" s="68"/>
      <c r="D33" s="68"/>
      <c r="E33" s="68"/>
      <c r="F33" s="68"/>
      <c r="G33" s="46"/>
      <c r="I33" s="158"/>
    </row>
    <row r="34" spans="1:10" s="22" customFormat="1" ht="36.75" customHeight="1" x14ac:dyDescent="0.15">
      <c r="C34" s="80" t="s">
        <v>112</v>
      </c>
      <c r="D34" s="80" t="s">
        <v>28</v>
      </c>
      <c r="E34" s="80" t="s">
        <v>113</v>
      </c>
      <c r="F34" s="36" t="s">
        <v>114</v>
      </c>
      <c r="J34" s="207"/>
    </row>
    <row r="35" spans="1:10" s="22" customFormat="1" x14ac:dyDescent="0.15">
      <c r="C35" s="194" t="s">
        <v>24</v>
      </c>
      <c r="D35" s="194" t="s">
        <v>24</v>
      </c>
      <c r="E35" s="194" t="s">
        <v>24</v>
      </c>
      <c r="F35" s="195" t="s">
        <v>24</v>
      </c>
      <c r="I35" s="206"/>
    </row>
    <row r="36" spans="1:10" s="30" customFormat="1" ht="12.75" customHeight="1" x14ac:dyDescent="0.15">
      <c r="B36" s="30" t="s">
        <v>59</v>
      </c>
      <c r="C36" s="69">
        <v>6209.67</v>
      </c>
      <c r="D36" s="69">
        <v>118.04</v>
      </c>
      <c r="E36" s="69">
        <f>C17+C25+C26</f>
        <v>1839.8500000000001</v>
      </c>
      <c r="F36" s="63">
        <f>C36+D36-E36</f>
        <v>4487.8599999999997</v>
      </c>
      <c r="H36" s="62"/>
      <c r="I36" s="158"/>
    </row>
    <row r="37" spans="1:10" s="30" customFormat="1" ht="14.25" customHeight="1" thickBot="1" x14ac:dyDescent="0.2">
      <c r="C37" s="64">
        <f>SUM(C36:C36)</f>
        <v>6209.67</v>
      </c>
      <c r="D37" s="64">
        <f>SUM(D36:D36)</f>
        <v>118.04</v>
      </c>
      <c r="E37" s="64">
        <v>1840</v>
      </c>
      <c r="F37" s="64">
        <v>4488.28</v>
      </c>
    </row>
    <row r="38" spans="1:10" ht="14" thickTop="1" x14ac:dyDescent="0.15">
      <c r="C38" s="51"/>
      <c r="D38" s="51"/>
      <c r="E38" s="51"/>
      <c r="F38" s="51"/>
      <c r="G38" s="51"/>
    </row>
    <row r="39" spans="1:10" x14ac:dyDescent="0.15">
      <c r="B39" s="60" t="s">
        <v>141</v>
      </c>
      <c r="C39" s="51"/>
      <c r="D39" s="51"/>
      <c r="E39" s="51"/>
      <c r="F39" s="51"/>
    </row>
    <row r="40" spans="1:10" x14ac:dyDescent="0.15">
      <c r="B40" s="60"/>
      <c r="C40" s="51"/>
      <c r="D40" s="51"/>
      <c r="E40" s="51"/>
      <c r="F40" s="51"/>
    </row>
    <row r="41" spans="1:10" x14ac:dyDescent="0.15">
      <c r="B41" s="60"/>
      <c r="C41" s="51"/>
      <c r="D41" s="51"/>
      <c r="E41" s="51"/>
      <c r="F41" s="51"/>
    </row>
    <row r="42" spans="1:10" x14ac:dyDescent="0.15">
      <c r="B42" s="60"/>
      <c r="C42" s="51"/>
      <c r="D42" s="51"/>
      <c r="E42" s="51"/>
      <c r="F42" s="51"/>
    </row>
    <row r="43" spans="1:10" x14ac:dyDescent="0.15">
      <c r="B43" s="60"/>
      <c r="C43" s="51"/>
      <c r="D43" s="51"/>
      <c r="E43" s="51"/>
      <c r="F43" s="51"/>
    </row>
    <row r="44" spans="1:10" x14ac:dyDescent="0.15">
      <c r="B44" s="60"/>
      <c r="C44" s="51"/>
      <c r="D44" s="51"/>
      <c r="E44" s="51"/>
      <c r="F44" s="51"/>
    </row>
    <row r="45" spans="1:10" x14ac:dyDescent="0.15">
      <c r="B45" s="60"/>
      <c r="C45" s="51"/>
      <c r="D45" s="60"/>
      <c r="E45" s="60"/>
      <c r="F45" s="60"/>
      <c r="G45" s="60"/>
    </row>
    <row r="46" spans="1:10" x14ac:dyDescent="0.15">
      <c r="B46" s="60" t="s">
        <v>81</v>
      </c>
      <c r="C46" s="51"/>
      <c r="D46" s="51"/>
      <c r="E46" s="60"/>
      <c r="F46" s="60"/>
      <c r="G46" s="60"/>
    </row>
    <row r="47" spans="1:10" x14ac:dyDescent="0.15">
      <c r="B47" s="60"/>
      <c r="C47" s="51"/>
      <c r="D47" s="72"/>
      <c r="E47" s="72"/>
      <c r="F47" s="72"/>
      <c r="G47" s="72"/>
    </row>
    <row r="48" spans="1:10" x14ac:dyDescent="0.15">
      <c r="B48" s="60"/>
      <c r="C48" s="51"/>
      <c r="D48" s="71"/>
      <c r="E48" s="71"/>
      <c r="F48" s="71"/>
      <c r="G48" s="71"/>
    </row>
    <row r="49" spans="2:7" ht="16" x14ac:dyDescent="0.15">
      <c r="B49" s="60"/>
      <c r="C49" s="51"/>
      <c r="D49" s="73"/>
      <c r="E49" s="73"/>
      <c r="F49" s="73"/>
      <c r="G49" s="73"/>
    </row>
    <row r="50" spans="2:7" x14ac:dyDescent="0.15">
      <c r="B50" s="60"/>
      <c r="C50" s="51"/>
      <c r="D50" s="51"/>
      <c r="E50" s="51"/>
      <c r="F50" s="51"/>
    </row>
    <row r="51" spans="2:7" ht="16" x14ac:dyDescent="0.15">
      <c r="B51" s="60"/>
      <c r="C51" s="51"/>
      <c r="D51" s="73"/>
      <c r="E51" s="73"/>
      <c r="F51" s="73"/>
      <c r="G51" s="73"/>
    </row>
    <row r="52" spans="2:7" x14ac:dyDescent="0.15">
      <c r="B52" s="60"/>
      <c r="C52" s="51"/>
      <c r="D52" s="51"/>
      <c r="E52" s="51"/>
      <c r="F52" s="51"/>
    </row>
  </sheetData>
  <customSheetViews>
    <customSheetView guid="{E31DEC34-8CA8-4E29-B0DA-5C66D58A4645}" fitToPage="1" hiddenRows="1" view="pageLayout" showRuler="0">
      <selection activeCell="F16" sqref="F16"/>
      <pageMargins left="0.70866141732283472" right="0.70866141732283472" top="0.74803149606299213" bottom="0.74803149606299213" header="0.31496062992125984" footer="0.31496062992125984"/>
      <pageSetup paperSize="9" scale="93" orientation="portrait" r:id="rId1"/>
      <headerFooter alignWithMargins="0">
        <oddHeader>&amp;L&amp;"Arial,Bold"&amp;12PLATEAU PERSPECTIVES SCOTLAND (SC 036202)
ACCOUNT FOR THE YEAR ENDED 31 MARCH 2026
&amp;RPage 9</oddHeader>
      </headerFooter>
    </customSheetView>
    <customSheetView guid="{120DC98E-00B9-4089-A4C2-DC681319B580}" fitToPage="1" hiddenRows="1" showRuler="0">
      <selection activeCell="A21" sqref="A21"/>
      <pageMargins left="0.7" right="0.7" top="0.75" bottom="0.75" header="0.3" footer="0.3"/>
      <pageSetup paperSize="9" scale="93" orientation="portrait"/>
      <headerFooter alignWithMargins="0">
        <oddHeader>&amp;L&amp;"Arial,Bold"&amp;12PLATEAU PERSPECTIVES SCOTLAND (SC 036202)
ACCOUNT FOR THE YEAR ENDED 31 MARCH 2012
&amp;RPage 9</oddHeader>
      </headerFooter>
      <extLst>
        <ext xmlns:xlsdti="http://schemas.microsoft.com/office/spreadsheetml/2023/showDataTypeIcons" uri="{a3c15fd4-4149-4032-8f15-062bd4999b60}">
          <xlsdti:showDataTypeIconsCustomSheetView visible="0"/>
        </ext>
      </extLst>
    </customSheetView>
    <customSheetView guid="{4F4AD8A2-25AF-4216-BDD2-E70E527766A2}" fitToPage="1" hiddenRows="1" view="pageLayout" showRuler="0" topLeftCell="A16">
      <selection activeCell="D32" sqref="D32"/>
      <pageMargins left="0.7" right="0.7" top="0.75" bottom="0.75" header="0.3" footer="0.3"/>
      <pageSetup paperSize="9" scale="93" orientation="portrait"/>
      <headerFooter alignWithMargins="0">
        <oddHeader>&amp;L&amp;"Arial,Bold"&amp;12PLATEAU PERSPECTIVES SCOTLAND (SC 036202)
ACCOUNT FOR THE YEAR ENDED 31 MARCH 2021
&amp;RPage 9</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topLeftCell="A19">
      <selection activeCell="J35" sqref="J35"/>
      <pageMargins left="0.7" right="0.7" top="0.75" bottom="0.75" header="0.3" footer="0.3"/>
      <pageSetup paperSize="9" scale="93" orientation="portrait"/>
      <headerFooter alignWithMargins="0">
        <oddHeader>&amp;L&amp;"Arial,Bold"&amp;12PLATEAU PERSPECTIVES SCOTLAND (SC 036202)
ACCOUNT FOR THE YEAR ENDED 31 MARCH 2012
&amp;RPage 9</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view="pageLayout">
      <selection activeCell="I7" sqref="I7"/>
      <pageMargins left="0.7" right="0.7" top="0.75" bottom="0.75" header="0.3" footer="0.3"/>
      <pageSetup paperSize="9" scale="93" orientation="portrait" verticalDpi="0"/>
      <headerFooter alignWithMargins="0">
        <oddHeader>&amp;L&amp;"Arial,Bold"&amp;12PLATEAU PERSPECTIVES SCOTLAND (SC 036202)
ACCOUNT FOR THE YEAR ENDED 31 MARCH 2013
&amp;RPage 9</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topLeftCell="A19">
      <selection activeCell="B24" sqref="B24"/>
      <pageMargins left="0.7" right="0.7" top="0.75" bottom="0.75" header="0.3" footer="0.3"/>
      <pageSetup paperSize="9" scale="93" orientation="portrait" verticalDpi="0"/>
      <headerFooter alignWithMargins="0">
        <oddHeader>&amp;L&amp;"Arial,Bold"&amp;12PLATEAU PERSPECTIVES SCOTLAND (SC 036202)
ACCOUNT FOR THE YEAR ENDED 31 MARCH 2012
&amp;RPage 9</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view="pageLayout" topLeftCell="A22">
      <selection activeCell="C30" sqref="C30:D30"/>
      <pageMargins left="0.7" right="0.7" top="0.75" bottom="0.75" header="0.3" footer="0.3"/>
      <pageSetup paperSize="9" scale="93" orientation="portrait" verticalDpi="0"/>
      <headerFooter alignWithMargins="0">
        <oddHeader>&amp;L&amp;"Arial,Bold"&amp;12PLATEAU PERSPECTIVES SCOTLAND (SC 036202)
ACCOUNT FOR THE YEAR ENDED 31 MARCH 2016
&amp;RPage 9</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fitToPage="1" view="pageLayout" topLeftCell="A25">
      <selection activeCell="G19" sqref="G19"/>
      <pageMargins left="0.7" right="0.7" top="0.75" bottom="0.75" header="0.3" footer="0.3"/>
      <pageSetup paperSize="9" scale="93" orientation="portrait" verticalDpi="0"/>
      <headerFooter alignWithMargins="0">
        <oddHeader>&amp;L&amp;"Arial,Bold"&amp;12PLATEAU PERSPECTIVES SCOTLAND (SC 036202)
ACCOUNT FOR THE YEAR ENDED 31 MARCH 2019
&amp;RPage 9</oddHeader>
      </headerFooter>
      <extLst>
        <ext xmlns:xlsdti="http://schemas.microsoft.com/office/spreadsheetml/2023/showDataTypeIcons" uri="{a3c15fd4-4149-4032-8f15-062bd4999b60}">
          <xlsdti:showDataTypeIconsCustomSheetView visible="0"/>
        </ext>
      </extLst>
    </customSheetView>
    <customSheetView guid="{DD1EBD6D-DFBF-4879-AFB1-A9E6401115DC}" fitToPage="1" hiddenRows="1" view="pageLayout" showRuler="0" topLeftCell="A16">
      <selection sqref="A1:E43"/>
      <pageMargins left="0.7" right="0.7" top="0.75" bottom="0.75" header="0.3" footer="0.3"/>
      <pageSetup paperSize="9" scale="93" orientation="portrait"/>
      <headerFooter alignWithMargins="0">
        <oddHeader>&amp;L&amp;"Arial,Bold"&amp;12PLATEAU PERSPECTIVES SCOTLAND (SC 036202)
ACCOUNT FOR THE YEAR ENDED 31 MARCH 2021
&amp;RPage 9</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hiddenRows="1" showRuler="0" topLeftCell="A22">
      <selection activeCell="H36" sqref="H36"/>
      <pageMargins left="0.7" right="0.7" top="0.75" bottom="0.75" header="0.3" footer="0.3"/>
      <pageSetup paperSize="9" scale="93" orientation="portrait"/>
      <headerFooter alignWithMargins="0">
        <oddHeader>&amp;L&amp;"Arial,Bold"&amp;12PLATEAU PERSPECTIVES SCOTLAND (SC 036202)
ACCOUNT FOR THE YEAR ENDED 31 MARCH 2012
&amp;RPage 9</oddHeader>
      </headerFooter>
      <extLst>
        <ext xmlns:xlsdti="http://schemas.microsoft.com/office/spreadsheetml/2023/showDataTypeIcons" uri="{a3c15fd4-4149-4032-8f15-062bd4999b60}">
          <xlsdti:showDataTypeIconsCustomSheetView visible="0"/>
        </ext>
      </extLst>
    </customSheetView>
    <customSheetView guid="{3252CDD6-2102-4CCB-ABAF-B09E0FDA6617}" fitToPage="1" hiddenRows="1" showRuler="0">
      <selection activeCell="G7" sqref="G7"/>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
&amp;RPage 9</oddHeader>
      </headerFooter>
      <extLst>
        <ext xmlns:xlsdti="http://schemas.microsoft.com/office/spreadsheetml/2023/showDataTypeIcons" uri="{a3c15fd4-4149-4032-8f15-062bd4999b60}">
          <xlsdti:showDataTypeIconsCustomSheetView visible="0"/>
        </ext>
      </extLst>
    </customSheetView>
    <customSheetView guid="{064EB94D-CA1D-2849-BCD7-C6DF5A5FADBD}" scale="127" fitToPage="1" hiddenRows="1" showRuler="0">
      <selection activeCell="C25" sqref="C25"/>
      <pageMargins left="0.70866141732283472" right="0.70866141732283472" top="0.74803149606299213" bottom="0.74803149606299213" header="0.31496062992125984" footer="0.31496062992125984"/>
      <pageSetup paperSize="9" scale="86" orientation="portrait"/>
      <headerFooter alignWithMargins="0">
        <oddHeader>&amp;L&amp;"Arial,Bold"&amp;12PLATEAU PERSPECTIVES SCOTLAND (SC 036202)
ACCOUNT FOR THE YEAR ENDED 31 MARCH 2024
&amp;RPage 9</oddHeader>
      </headerFooter>
      <extLst>
        <ext xmlns:xlsdti="http://schemas.microsoft.com/office/spreadsheetml/2023/showDataTypeIcons" uri="{a3c15fd4-4149-4032-8f15-062bd4999b60}">
          <xlsdti:showDataTypeIconsCustomSheetView visible="0"/>
        </ext>
      </extLst>
    </customSheetView>
    <customSheetView guid="{7FE497BC-BF1F-6A49-A59A-251C3FAD370D}" scale="127" fitToPage="1" hiddenRows="1" showRuler="0">
      <selection activeCell="C25" sqref="C25"/>
      <pageMargins left="0.70866141732283472" right="0.70866141732283472" top="0.74803149606299213" bottom="0.74803149606299213" header="0.31496062992125984" footer="0.31496062992125984"/>
      <pageSetup paperSize="9" scale="86" orientation="portrait"/>
      <headerFooter alignWithMargins="0">
        <oddHeader>&amp;L&amp;"Arial,Bold"&amp;12PLATEAU PERSPECTIVES SCOTLAND (SC 036202)
ACCOUNT FOR THE YEAR ENDED 31 MARCH 2024
&amp;RPage 9</oddHeader>
      </headerFooter>
      <extLst>
        <ext xmlns:xlsdti="http://schemas.microsoft.com/office/spreadsheetml/2023/showDataTypeIcons" uri="{a3c15fd4-4149-4032-8f15-062bd4999b60}">
          <xlsdti:showDataTypeIconsCustomSheetView visible="0"/>
        </ext>
      </extLst>
    </customSheetView>
  </customSheetViews>
  <phoneticPr fontId="0" type="noConversion"/>
  <pageMargins left="0.70866141732283472" right="0.70866141732283472" top="0.74803149606299213" bottom="0.74803149606299213" header="0.31496062992125984" footer="0.31496062992125984"/>
  <pageSetup paperSize="9" scale="86" orientation="portrait" r:id="rId2"/>
  <headerFooter alignWithMargins="0">
    <oddHeader>&amp;L&amp;"Arial,Bold"&amp;12PLATEAU PERSPECTIVES SCOTLAND (SC 036202)
ACCOUNT FOR THE YEAR ENDED 31 MARCH 2026
&amp;RPage 9</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9C98-29EC-4617-A71B-399DEC746396}">
  <dimension ref="A1"/>
  <sheetViews>
    <sheetView workbookViewId="0"/>
  </sheetViews>
  <sheetFormatPr baseColWidth="10" defaultColWidth="8.83203125" defaultRowHeight="13" x14ac:dyDescent="0.15"/>
  <cols>
    <col min="1" max="256" width="11.5" customWidth="1"/>
  </cols>
  <sheetData/>
  <customSheetViews>
    <customSheetView guid="{E31DEC34-8CA8-4E29-B0DA-5C66D58A4645}" state="hidden">
      <pageMargins left="0.7" right="0.7" top="0.75" bottom="0.75" header="0.3" footer="0.3"/>
    </customSheetView>
    <customSheetView guid="{064EB94D-CA1D-2849-BCD7-C6DF5A5FADB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7FE497BC-BF1F-6A49-A59A-251C3FAD370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1EBB5-4FE7-41D9-BE85-55C934464DB3}">
  <dimension ref="A1"/>
  <sheetViews>
    <sheetView workbookViewId="0"/>
  </sheetViews>
  <sheetFormatPr baseColWidth="10" defaultColWidth="11.5" defaultRowHeight="13" x14ac:dyDescent="0.15"/>
  <sheetData/>
  <customSheetViews>
    <customSheetView guid="{E31DEC34-8CA8-4E29-B0DA-5C66D58A4645}" state="hidden">
      <pageMargins left="0.7" right="0.7" top="0.75" bottom="0.75" header="0.3" footer="0.3"/>
    </customSheetView>
    <customSheetView guid="{579E1228-BC30-9C4F-B6DC-37E465235EF3}"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064EB94D-CA1D-2849-BCD7-C6DF5A5FADB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7FE497BC-BF1F-6A49-A59A-251C3FAD370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062C5-EC8A-4669-8768-81536DB4E2D5}">
  <dimension ref="A1"/>
  <sheetViews>
    <sheetView workbookViewId="0"/>
  </sheetViews>
  <sheetFormatPr baseColWidth="10" defaultColWidth="11.5" defaultRowHeight="13" x14ac:dyDescent="0.15"/>
  <sheetData/>
  <customSheetViews>
    <customSheetView guid="{E31DEC34-8CA8-4E29-B0DA-5C66D58A4645}" state="hidden">
      <pageMargins left="0.7" right="0.7" top="0.75" bottom="0.75" header="0.3" footer="0.3"/>
    </customSheetView>
    <customSheetView guid="{579E1228-BC30-9C4F-B6DC-37E465235EF3}"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064EB94D-CA1D-2849-BCD7-C6DF5A5FADB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7FE497BC-BF1F-6A49-A59A-251C3FAD370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58BA-5D7A-4F4E-8D4A-B3AE3143867A}">
  <dimension ref="A1"/>
  <sheetViews>
    <sheetView workbookViewId="0"/>
  </sheetViews>
  <sheetFormatPr baseColWidth="10" defaultColWidth="11.5" defaultRowHeight="13" x14ac:dyDescent="0.15"/>
  <sheetData/>
  <customSheetViews>
    <customSheetView guid="{E31DEC34-8CA8-4E29-B0DA-5C66D58A4645}" state="hidden">
      <pageMargins left="0.7" right="0.7" top="0.75" bottom="0.75" header="0.3" footer="0.3"/>
    </customSheetView>
    <customSheetView guid="{579E1228-BC30-9C4F-B6DC-37E465235EF3}"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064EB94D-CA1D-2849-BCD7-C6DF5A5FADB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7FE497BC-BF1F-6A49-A59A-251C3FAD370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1B6B-88AC-433B-A6FA-6365E6399F90}">
  <dimension ref="A1"/>
  <sheetViews>
    <sheetView workbookViewId="0"/>
  </sheetViews>
  <sheetFormatPr baseColWidth="10" defaultColWidth="11.5" defaultRowHeight="13" x14ac:dyDescent="0.15"/>
  <sheetData/>
  <customSheetViews>
    <customSheetView guid="{E31DEC34-8CA8-4E29-B0DA-5C66D58A4645}" state="hidden">
      <pageMargins left="0.7" right="0.7" top="0.75" bottom="0.75" header="0.3" footer="0.3"/>
    </customSheetView>
    <customSheetView guid="{579E1228-BC30-9C4F-B6DC-37E465235EF3}"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064EB94D-CA1D-2849-BCD7-C6DF5A5FADB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7FE497BC-BF1F-6A49-A59A-251C3FAD370D}" state="hidden">
      <pageMargins left="0.7" right="0.7" top="0.75" bottom="0.75" header="0.3" footer="0.3"/>
      <extLst>
        <ext xmlns:xlsdti="http://schemas.microsoft.com/office/spreadsheetml/2023/showDataTypeIcons" uri="{a3c15fd4-4149-4032-8f15-062bd4999b60}">
          <xlsdti:showDataTypeIconsCustomSheetView visible="0"/>
        </ext>
      </extLst>
    </customSheetView>
  </customSheetView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A6191-4C99-49AC-9AD2-CBC88F6603A9}">
  <sheetPr>
    <pageSetUpPr autoPageBreaks="0" fitToPage="1"/>
  </sheetPr>
  <dimension ref="A1:K27"/>
  <sheetViews>
    <sheetView tabSelected="1" showRuler="0" view="pageLayout" zoomScaleNormal="150" workbookViewId="0">
      <selection activeCell="K15" sqref="K15"/>
    </sheetView>
  </sheetViews>
  <sheetFormatPr baseColWidth="10" defaultColWidth="9.1640625" defaultRowHeight="13" x14ac:dyDescent="0.15"/>
  <cols>
    <col min="1" max="1" width="5.6640625" style="16" customWidth="1"/>
    <col min="2" max="2" width="31.5" style="16" customWidth="1"/>
    <col min="3" max="5" width="12.6640625" style="16" customWidth="1"/>
    <col min="6" max="6" width="15.5" style="16" customWidth="1"/>
    <col min="7" max="16384" width="9.1640625" style="16"/>
  </cols>
  <sheetData>
    <row r="1" spans="1:11" x14ac:dyDescent="0.15">
      <c r="A1" s="26" t="s">
        <v>131</v>
      </c>
    </row>
    <row r="2" spans="1:11" s="22" customFormat="1" x14ac:dyDescent="0.15">
      <c r="A2" s="22">
        <v>5</v>
      </c>
      <c r="B2" s="3" t="s">
        <v>216</v>
      </c>
    </row>
    <row r="3" spans="1:11" ht="28" x14ac:dyDescent="0.15">
      <c r="C3" s="36" t="s">
        <v>112</v>
      </c>
      <c r="D3" s="36" t="s">
        <v>28</v>
      </c>
      <c r="E3" s="36" t="s">
        <v>113</v>
      </c>
      <c r="F3" s="36" t="s">
        <v>114</v>
      </c>
    </row>
    <row r="4" spans="1:11" s="18" customFormat="1" x14ac:dyDescent="0.15">
      <c r="C4" s="49" t="s">
        <v>24</v>
      </c>
      <c r="D4" s="49" t="s">
        <v>24</v>
      </c>
      <c r="E4" s="49" t="s">
        <v>24</v>
      </c>
      <c r="F4" s="49" t="s">
        <v>24</v>
      </c>
    </row>
    <row r="5" spans="1:11" s="18" customFormat="1" x14ac:dyDescent="0.15">
      <c r="B5" s="57"/>
      <c r="C5" s="49"/>
      <c r="D5" s="49"/>
      <c r="E5" s="49"/>
      <c r="F5" s="49"/>
    </row>
    <row r="6" spans="1:11" s="18" customFormat="1" x14ac:dyDescent="0.15">
      <c r="B6" s="57" t="s">
        <v>60</v>
      </c>
      <c r="C6" s="92">
        <v>1227.8900000000001</v>
      </c>
      <c r="D6" s="93">
        <f>25*12</f>
        <v>300</v>
      </c>
      <c r="E6" s="91">
        <v>0</v>
      </c>
      <c r="F6" s="92">
        <f>C6+D6</f>
        <v>1527.89</v>
      </c>
    </row>
    <row r="7" spans="1:11" s="22" customFormat="1" x14ac:dyDescent="0.15">
      <c r="B7" s="57"/>
      <c r="C7" s="93"/>
      <c r="E7" s="94"/>
      <c r="F7" s="92"/>
    </row>
    <row r="8" spans="1:11" s="55" customFormat="1" ht="14" thickBot="1" x14ac:dyDescent="0.2">
      <c r="C8" s="95">
        <f>C6</f>
        <v>1227.8900000000001</v>
      </c>
      <c r="D8" s="96">
        <f>SUM(D6:D6)</f>
        <v>300</v>
      </c>
      <c r="E8" s="96">
        <f>SUM(E6:E7)</f>
        <v>0</v>
      </c>
      <c r="F8" s="95">
        <f>SUM(F6:F7)</f>
        <v>1527.89</v>
      </c>
    </row>
    <row r="9" spans="1:11" s="55" customFormat="1" ht="14" thickTop="1" x14ac:dyDescent="0.15">
      <c r="C9" s="92"/>
      <c r="D9" s="92"/>
      <c r="E9" s="92"/>
      <c r="F9" s="92"/>
    </row>
    <row r="10" spans="1:11" s="55" customFormat="1" ht="27" customHeight="1" x14ac:dyDescent="0.15">
      <c r="B10" s="244" t="s">
        <v>217</v>
      </c>
      <c r="C10" s="244"/>
      <c r="D10" s="244"/>
      <c r="E10" s="244"/>
      <c r="F10" s="244"/>
    </row>
    <row r="11" spans="1:11" ht="16" customHeight="1" x14ac:dyDescent="0.15">
      <c r="B11" s="210" t="s">
        <v>218</v>
      </c>
    </row>
    <row r="12" spans="1:11" ht="11" customHeight="1" x14ac:dyDescent="0.15">
      <c r="B12" s="210"/>
    </row>
    <row r="13" spans="1:11" x14ac:dyDescent="0.15">
      <c r="A13" s="22">
        <v>6</v>
      </c>
      <c r="B13" s="66" t="s">
        <v>215</v>
      </c>
    </row>
    <row r="14" spans="1:11" s="22" customFormat="1" ht="34" customHeight="1" x14ac:dyDescent="0.15">
      <c r="C14" s="36" t="s">
        <v>112</v>
      </c>
      <c r="D14" s="36" t="s">
        <v>28</v>
      </c>
      <c r="E14" s="36" t="s">
        <v>113</v>
      </c>
      <c r="F14" s="36" t="s">
        <v>114</v>
      </c>
    </row>
    <row r="15" spans="1:11" s="22" customFormat="1" x14ac:dyDescent="0.15">
      <c r="C15" s="49" t="s">
        <v>24</v>
      </c>
      <c r="D15" s="49" t="s">
        <v>24</v>
      </c>
      <c r="E15" s="49" t="s">
        <v>24</v>
      </c>
      <c r="F15" s="49" t="s">
        <v>24</v>
      </c>
    </row>
    <row r="16" spans="1:11" s="30" customFormat="1" ht="14" customHeight="1" x14ac:dyDescent="0.15">
      <c r="B16" s="86" t="s">
        <v>140</v>
      </c>
      <c r="C16" s="139">
        <v>1741</v>
      </c>
      <c r="D16" s="145">
        <v>0</v>
      </c>
      <c r="E16" s="145">
        <v>-298.88</v>
      </c>
      <c r="F16" s="196">
        <f>C16+E16</f>
        <v>1442.12</v>
      </c>
      <c r="K16" s="86"/>
    </row>
    <row r="17" spans="2:7" s="30" customFormat="1" ht="14.25" customHeight="1" x14ac:dyDescent="0.15">
      <c r="B17" s="30" t="s">
        <v>61</v>
      </c>
      <c r="C17" s="144">
        <v>402.09</v>
      </c>
      <c r="D17" s="145">
        <v>0</v>
      </c>
      <c r="E17" s="146">
        <v>-366.49</v>
      </c>
      <c r="F17" s="139">
        <f>C17+E17</f>
        <v>35.599999999999966</v>
      </c>
    </row>
    <row r="18" spans="2:7" s="30" customFormat="1" ht="14.5" customHeight="1" x14ac:dyDescent="0.15">
      <c r="B18" s="59" t="s">
        <v>183</v>
      </c>
      <c r="C18" s="139">
        <v>3635.78</v>
      </c>
      <c r="E18" s="139">
        <f>107.05-3742.83</f>
        <v>-3635.7799999999997</v>
      </c>
      <c r="F18" s="139">
        <f>C18+E18</f>
        <v>0</v>
      </c>
    </row>
    <row r="19" spans="2:7" ht="14" thickBot="1" x14ac:dyDescent="0.2">
      <c r="C19" s="142">
        <f>SUM(C16:C18)</f>
        <v>5778.8700000000008</v>
      </c>
      <c r="D19" s="143">
        <f>SUM(D16:D18)</f>
        <v>0</v>
      </c>
      <c r="E19" s="142">
        <f>SUM(E16:E18)</f>
        <v>-4301.1499999999996</v>
      </c>
      <c r="F19" s="142">
        <f>SUM(F16:F18)</f>
        <v>1477.7199999999998</v>
      </c>
      <c r="G19" s="139"/>
    </row>
    <row r="20" spans="2:7" ht="0.5" customHeight="1" x14ac:dyDescent="0.15"/>
    <row r="21" spans="2:7" s="22" customFormat="1" ht="52" customHeight="1" thickTop="1" x14ac:dyDescent="0.15">
      <c r="B21" s="245" t="s">
        <v>204</v>
      </c>
      <c r="C21" s="246"/>
      <c r="D21" s="246"/>
      <c r="E21" s="246"/>
      <c r="F21" s="246"/>
    </row>
    <row r="22" spans="2:7" s="22" customFormat="1" ht="13" customHeight="1" x14ac:dyDescent="0.15">
      <c r="B22" s="202"/>
      <c r="C22" s="211"/>
      <c r="D22" s="211"/>
      <c r="E22" s="211"/>
      <c r="F22" s="211"/>
    </row>
    <row r="23" spans="2:7" s="22" customFormat="1" ht="52.5" customHeight="1" x14ac:dyDescent="0.15">
      <c r="B23" s="245" t="s">
        <v>214</v>
      </c>
      <c r="C23" s="246"/>
      <c r="D23" s="246"/>
      <c r="E23" s="246"/>
      <c r="F23" s="246"/>
    </row>
    <row r="24" spans="2:7" s="22" customFormat="1" ht="14" customHeight="1" x14ac:dyDescent="0.15">
      <c r="B24" s="202"/>
      <c r="C24" s="211"/>
      <c r="D24" s="211"/>
      <c r="E24" s="211"/>
      <c r="F24" s="211"/>
    </row>
    <row r="25" spans="2:7" ht="11.25" customHeight="1" x14ac:dyDescent="0.15">
      <c r="B25" s="213" t="s">
        <v>219</v>
      </c>
      <c r="C25" s="208"/>
      <c r="D25" s="208"/>
      <c r="E25" s="208"/>
      <c r="F25" s="208"/>
    </row>
    <row r="26" spans="2:7" s="22" customFormat="1" x14ac:dyDescent="0.15">
      <c r="B26" s="214" t="s">
        <v>220</v>
      </c>
      <c r="C26" s="57"/>
    </row>
    <row r="27" spans="2:7" x14ac:dyDescent="0.15">
      <c r="B27" s="60"/>
    </row>
  </sheetData>
  <customSheetViews>
    <customSheetView guid="{E31DEC34-8CA8-4E29-B0DA-5C66D58A4645}" fitToPage="1" printArea="1" view="pageLayout" showRuler="0">
      <selection activeCell="H14" sqref="H14"/>
      <pageMargins left="0.70866141732283472" right="0.70866141732283472" top="0.74803149606299213" bottom="0.74803149606299213" header="0.31496062992125984" footer="0.31496062992125984"/>
      <pageSetup paperSize="9" scale="98" orientation="portrait" r:id="rId1"/>
      <headerFooter alignWithMargins="0">
        <oddHeader>&amp;L&amp;12PLATEAU PERSPECTIVES SCOTLAND (SC 036202)
ACCOUNT FOR THE YEAR ENDED 31 MARCH 2026&amp;10
&amp;RPage 10</oddHeader>
      </headerFooter>
    </customSheetView>
    <customSheetView guid="{120DC98E-00B9-4089-A4C2-DC681319B580}" showRuler="0" topLeftCell="A13">
      <selection activeCell="A21" sqref="A21"/>
      <pageMargins left="0.7" right="0.7" top="0.75" bottom="0.75" header="0.3" footer="0.3"/>
      <pageSetup paperSize="9" orientation="portrait"/>
      <headerFooter alignWithMargins="0">
        <oddHeader>&amp;L&amp;12PLATEAU PERSPECTIVES SCOTLAND (SC 036202)
ACCOUNT FOR THE YEAR ENDED 31 MARCH 2012&amp;10
&amp;RPage 10</oddHeader>
      </headerFooter>
      <extLst>
        <ext xmlns:xlsdti="http://schemas.microsoft.com/office/spreadsheetml/2023/showDataTypeIcons" uri="{a3c15fd4-4149-4032-8f15-062bd4999b60}">
          <xlsdti:showDataTypeIconsCustomSheetView visible="0"/>
        </ext>
      </extLst>
    </customSheetView>
    <customSheetView guid="{4F4AD8A2-25AF-4216-BDD2-E70E527766A2}" view="pageLayout" showRuler="0" topLeftCell="A13">
      <selection activeCell="F18" sqref="F18"/>
      <pageMargins left="0.7" right="0.7" top="0.75" bottom="0.75" header="0.3" footer="0.3"/>
      <pageSetup paperSize="9" orientation="portrait"/>
      <headerFooter alignWithMargins="0">
        <oddHeader>&amp;L&amp;"Arial,Bold"&amp;12PLATEAU PERSPECTIVES SCOTLAND (SC 036202)
ACCOUNT FOR THE YEAR ENDED 31 MARCH 2021
&amp;RPage 10</oddHeader>
      </headerFooter>
      <extLst>
        <ext xmlns:xlsdti="http://schemas.microsoft.com/office/spreadsheetml/2023/showDataTypeIcons" uri="{a3c15fd4-4149-4032-8f15-062bd4999b60}">
          <xlsdti:showDataTypeIconsCustomSheetView visible="0"/>
        </ext>
      </extLst>
    </customSheetView>
    <customSheetView guid="{628C3B81-F482-4948-A0BC-3E63CB64C83B}" showRuler="0" topLeftCell="A32">
      <selection activeCell="H41" sqref="H41"/>
      <pageMargins left="0.7" right="0.7" top="0.75" bottom="0.75" header="0.3" footer="0.3"/>
      <pageSetup paperSize="9" orientation="portrait"/>
      <headerFooter alignWithMargins="0">
        <oddHeader>&amp;L&amp;12PLATEAU PERSPECTIVES SCOTLAND (SC 036202)
ACCOUNT FOR THE YEAR ENDED 31 MARCH 2012&amp;10
&amp;RPage 10</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view="pageLayout">
      <selection activeCell="I23" sqref="I23:I24"/>
      <pageMargins left="0.7" right="0.7" top="0.75" bottom="0.75" header="0.3" footer="0.3"/>
      <pageSetup paperSize="9" orientation="portrait" verticalDpi="0"/>
      <headerFooter>
        <oddHeader>&amp;L&amp;12PLATEAU PERSPECTIVES SCOTLAND (SC 036202)
ACCOUNT FOR THE YEAR ENDED 31 MARCH 2014
&amp;10
&amp;RPage 10</oddHeader>
      </headerFooter>
      <extLst>
        <ext xmlns:xlsdti="http://schemas.microsoft.com/office/spreadsheetml/2023/showDataTypeIcons" uri="{a3c15fd4-4149-4032-8f15-062bd4999b60}">
          <xlsdti:showDataTypeIconsCustomSheetView visible="0"/>
        </ext>
      </extLst>
    </customSheetView>
    <customSheetView guid="{1BE0F61E-5D93-4265-B498-886B0D1F3222}" showRuler="0" topLeftCell="A33">
      <selection activeCell="B40" sqref="B40:F40"/>
      <pageMargins left="0.7" right="0.7" top="0.75" bottom="0.75" header="0.3" footer="0.3"/>
      <pageSetup paperSize="9" orientation="portrait" verticalDpi="0"/>
      <headerFooter alignWithMargins="0">
        <oddHeader>&amp;L&amp;12PLATEAU PERSPECTIVES SCOTLAND (SC 036202)
ACCOUNT FOR THE YEAR ENDED 31 MARCH 2012&amp;10
&amp;RPage 10</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view="pageLayout" topLeftCell="A25">
      <selection activeCell="D7" sqref="D7"/>
      <pageMargins left="0.7" right="0.7" top="0.75" bottom="0.75" header="0.3" footer="0.3"/>
      <pageSetup paperSize="9" orientation="portrait"/>
      <headerFooter>
        <oddHeader>&amp;L&amp;12PLATEAU PERSPECTIVES SCOTLAND (SC 036202)
ACCOUNT FOR THE YEAR ENDED 31 MARCH 2015
&amp;10
&amp;RPage 10</oddHeader>
      </headerFooter>
      <extLst>
        <ext xmlns:xlsdti="http://schemas.microsoft.com/office/spreadsheetml/2023/showDataTypeIcons" uri="{a3c15fd4-4149-4032-8f15-062bd4999b60}">
          <xlsdti:showDataTypeIconsCustomSheetView visible="0"/>
        </ext>
      </extLst>
    </customSheetView>
    <customSheetView guid="{42402549-753A-489E-A196-1AE4ACACC5BF}" showPageBreaks="1" view="pageLayout" topLeftCell="A12">
      <selection activeCell="B11" sqref="B11:F11"/>
      <pageMargins left="0.7" right="0.7" top="0.75" bottom="0.75" header="0.3" footer="0.3"/>
      <pageSetup paperSize="9" orientation="portrait"/>
      <headerFooter>
        <oddHeader>&amp;L&amp;12PLATEAU PERSPECTIVES SCOTLAND (SC 036202)
ACCOUNT FOR THE YEAR ENDED 31 MARCH 2019
&amp;10
&amp;RPage 10</oddHeader>
      </headerFooter>
      <extLst>
        <ext xmlns:xlsdti="http://schemas.microsoft.com/office/spreadsheetml/2023/showDataTypeIcons" uri="{a3c15fd4-4149-4032-8f15-062bd4999b60}">
          <xlsdti:showDataTypeIconsCustomSheetView visible="0"/>
        </ext>
      </extLst>
    </customSheetView>
    <customSheetView guid="{DD1EBD6D-DFBF-4879-AFB1-A9E6401115DC}" view="pageLayout" showRuler="0" topLeftCell="A13">
      <selection sqref="A1:E43"/>
      <pageMargins left="0.7" right="0.7" top="0.75" bottom="0.75" header="0.3" footer="0.3"/>
      <pageSetup paperSize="9" orientation="portrait"/>
      <headerFooter alignWithMargins="0">
        <oddHeader>&amp;L&amp;"Arial,Bold"&amp;12PLATEAU PERSPECTIVES SCOTLAND (SC 036202)
ACCOUNT FOR THE YEAR ENDED 31 MARCH 2021
&amp;RPage 10</oddHeader>
      </headerFooter>
      <extLst>
        <ext xmlns:xlsdti="http://schemas.microsoft.com/office/spreadsheetml/2023/showDataTypeIcons" uri="{a3c15fd4-4149-4032-8f15-062bd4999b60}">
          <xlsdti:showDataTypeIconsCustomSheetView visible="0"/>
        </ext>
      </extLst>
    </customSheetView>
    <customSheetView guid="{579E1228-BC30-9C4F-B6DC-37E465235EF3}" showRuler="0" topLeftCell="A51">
      <selection activeCell="G19" sqref="G19"/>
      <pageMargins left="0.7" right="0.7" top="0.75" bottom="0.75" header="0.3" footer="0.3"/>
      <pageSetup paperSize="9" orientation="portrait"/>
      <headerFooter alignWithMargins="0">
        <oddHeader>&amp;L&amp;12PLATEAU PERSPECTIVES SCOTLAND (SC 036202)
ACCOUNT FOR THE YEAR ENDED 31 MARCH 2012&amp;10
&amp;RPage 10</oddHeader>
      </headerFooter>
      <extLst>
        <ext xmlns:xlsdti="http://schemas.microsoft.com/office/spreadsheetml/2023/showDataTypeIcons" uri="{a3c15fd4-4149-4032-8f15-062bd4999b60}">
          <xlsdti:showDataTypeIconsCustomSheetView visible="0"/>
        </ext>
      </extLst>
    </customSheetView>
    <customSheetView guid="{3252CDD6-2102-4CCB-ABAF-B09E0FDA6617}" showRuler="0" topLeftCell="A14">
      <selection activeCell="B23" sqref="B23"/>
      <pageMargins left="0.70866141732283472" right="0.70866141732283472" top="0.74803149606299213" bottom="0.74803149606299213" header="0.31496062992125984" footer="0.31496062992125984"/>
      <pageSetup paperSize="9" orientation="portrait"/>
      <headerFooter alignWithMargins="0">
        <oddHeader>&amp;L&amp;12PLATEAU PERSPECTIVES SCOTLAND (SC 036202)
ACCOUNT FOR THE YEAR ENDED 31 MARCH 2024&amp;10
&amp;RPage 10</oddHeader>
      </headerFooter>
      <extLst>
        <ext xmlns:xlsdti="http://schemas.microsoft.com/office/spreadsheetml/2023/showDataTypeIcons" uri="{a3c15fd4-4149-4032-8f15-062bd4999b60}">
          <xlsdti:showDataTypeIconsCustomSheetView visible="0"/>
        </ext>
      </extLst>
    </customSheetView>
    <customSheetView guid="{064EB94D-CA1D-2849-BCD7-C6DF5A5FADBD}" fitToPage="1" showRuler="0">
      <selection activeCell="B21" sqref="B21"/>
      <pageMargins left="0.70866141732283472" right="0.70866141732283472" top="0.74803149606299213" bottom="0.74803149606299213" header="0.31496062992125984" footer="0.31496062992125984"/>
      <pageSetup paperSize="9" scale="90" orientation="portrait"/>
      <headerFooter alignWithMargins="0">
        <oddHeader>&amp;L&amp;12PLATEAU PERSPECTIVES SCOTLAND (SC 036202)
ACCOUNT FOR THE YEAR ENDED 31 MARCH 2024&amp;10
&amp;RPage 10</oddHeader>
      </headerFooter>
      <extLst>
        <ext xmlns:xlsdti="http://schemas.microsoft.com/office/spreadsheetml/2023/showDataTypeIcons" uri="{a3c15fd4-4149-4032-8f15-062bd4999b60}">
          <xlsdti:showDataTypeIconsCustomSheetView visible="0"/>
        </ext>
      </extLst>
    </customSheetView>
    <customSheetView guid="{7FE497BC-BF1F-6A49-A59A-251C3FAD370D}" scale="156" fitToPage="1" printArea="1" showRuler="0">
      <selection activeCell="H14" sqref="H14"/>
      <pageMargins left="0.70866141732283472" right="0.70866141732283472" top="0.74803149606299213" bottom="0.74803149606299213" header="0.31496062992125984" footer="0.31496062992125984"/>
      <pageSetup paperSize="9" scale="90" orientation="portrait"/>
      <headerFooter alignWithMargins="0">
        <oddHeader>&amp;L&amp;12PLATEAU PERSPECTIVES SCOTLAND (SC 036202)
ACCOUNT FOR THE YEAR ENDED 31 MARCH 2024&amp;10
&amp;RPage 10</oddHeader>
      </headerFooter>
      <extLst>
        <ext xmlns:xlsdti="http://schemas.microsoft.com/office/spreadsheetml/2023/showDataTypeIcons" uri="{a3c15fd4-4149-4032-8f15-062bd4999b60}">
          <xlsdti:showDataTypeIconsCustomSheetView visible="0"/>
        </ext>
      </extLst>
    </customSheetView>
  </customSheetViews>
  <mergeCells count="3">
    <mergeCell ref="B10:F10"/>
    <mergeCell ref="B21:F21"/>
    <mergeCell ref="B23:F23"/>
  </mergeCells>
  <phoneticPr fontId="0" type="noConversion"/>
  <pageMargins left="0.70866141732283472" right="0.70866141732283472" top="0.74803149606299213" bottom="0.74803149606299213" header="0.31496062992125984" footer="0.31496062992125984"/>
  <pageSetup paperSize="9" scale="98" orientation="portrait" r:id="rId2"/>
  <headerFooter alignWithMargins="0">
    <oddHeader>&amp;L&amp;12PLATEAU PERSPECTIVES SCOTLAND (SC 036202)
ACCOUNT FOR THE YEAR ENDED 31 MARCH 2026&amp;10
&amp;RPage 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A871-D538-46D3-AEE4-0B53381BBDE6}">
  <sheetPr>
    <outlinePr summaryBelow="0" summaryRight="0"/>
    <pageSetUpPr fitToPage="1"/>
  </sheetPr>
  <dimension ref="A3:B17"/>
  <sheetViews>
    <sheetView showRuler="0" topLeftCell="C1" zoomScaleNormal="100" workbookViewId="0">
      <selection activeCell="B14" sqref="B14:B15"/>
    </sheetView>
  </sheetViews>
  <sheetFormatPr baseColWidth="10" defaultColWidth="9.1640625" defaultRowHeight="13" x14ac:dyDescent="0.15"/>
  <cols>
    <col min="1" max="1" width="5.6640625" style="16" customWidth="1"/>
    <col min="2" max="2" width="81.6640625" style="16" customWidth="1"/>
    <col min="3" max="16384" width="9.1640625" style="16"/>
  </cols>
  <sheetData>
    <row r="3" spans="1:2" x14ac:dyDescent="0.15">
      <c r="A3" s="26" t="s">
        <v>149</v>
      </c>
    </row>
    <row r="6" spans="1:2" s="19" customFormat="1" x14ac:dyDescent="0.15">
      <c r="A6" s="19">
        <v>7</v>
      </c>
      <c r="B6" s="22" t="s">
        <v>115</v>
      </c>
    </row>
    <row r="7" spans="1:2" s="22" customFormat="1" ht="28" x14ac:dyDescent="0.15">
      <c r="B7" s="56" t="s">
        <v>142</v>
      </c>
    </row>
    <row r="8" spans="1:2" s="18" customFormat="1" x14ac:dyDescent="0.15">
      <c r="B8" s="56"/>
    </row>
    <row r="10" spans="1:2" s="22" customFormat="1" x14ac:dyDescent="0.15">
      <c r="A10" s="22">
        <v>8</v>
      </c>
      <c r="B10" s="22" t="s">
        <v>116</v>
      </c>
    </row>
    <row r="11" spans="1:2" s="18" customFormat="1" x14ac:dyDescent="0.15">
      <c r="B11" s="18" t="s">
        <v>62</v>
      </c>
    </row>
    <row r="13" spans="1:2" s="22" customFormat="1" x14ac:dyDescent="0.15">
      <c r="A13" s="22">
        <v>9</v>
      </c>
      <c r="B13" s="22" t="s">
        <v>117</v>
      </c>
    </row>
    <row r="14" spans="1:2" s="18" customFormat="1" x14ac:dyDescent="0.15">
      <c r="B14" s="18" t="s">
        <v>63</v>
      </c>
    </row>
    <row r="15" spans="1:2" s="18" customFormat="1" x14ac:dyDescent="0.15"/>
    <row r="16" spans="1:2" s="18" customFormat="1" x14ac:dyDescent="0.15">
      <c r="B16" s="18" t="s">
        <v>64</v>
      </c>
    </row>
    <row r="17" s="55" customFormat="1" x14ac:dyDescent="0.15"/>
  </sheetData>
  <customSheetViews>
    <customSheetView guid="{E31DEC34-8CA8-4E29-B0DA-5C66D58A4645}" showPageBreaks="1" fitToPage="1" showRuler="0" topLeftCell="C1">
      <selection activeCell="B14" sqref="B14:B15"/>
      <pageMargins left="0.70866141732283472" right="0.70866141732283472" top="0.74803149606299213" bottom="0.74803149606299213" header="0.31496062992125984" footer="0.31496062992125984"/>
      <pageSetup paperSize="9" orientation="portrait" r:id="rId1"/>
      <headerFooter alignWithMargins="0">
        <oddHeader>&amp;L&amp;"Arial,Bold"&amp;12PLATEAU PERSPECTIVES SCOTLAND (SC 036202)
ACCOUNT FOR THE YEAR ENDED 31 MARCH 2024&amp;RPage 11</oddHeader>
      </headerFooter>
    </customSheetView>
    <customSheetView guid="{120DC98E-00B9-4089-A4C2-DC681319B580}" showPageBreaks="1" fitToPage="1" showRuler="0">
      <selection activeCell="A21" sqref="A21"/>
      <pageMargins left="0.7" right="0.7" top="0.75" bottom="0.75" header="0.3" footer="0.3"/>
      <pageSetup paperSize="9" orientation="portrait" verticalDpi="0"/>
      <headerFooter alignWithMargins="0">
        <oddHeader>&amp;L&amp;"Arial,Bold"&amp;12PLATEAU PERSPECTIVES SCOTLAND (SC 036202)
ACCOUNT FOR THE YEAR ENDED 31 MARCH 2012
&amp;RPage 11</oddHeader>
      </headerFooter>
      <extLst>
        <ext xmlns:xlsdti="http://schemas.microsoft.com/office/spreadsheetml/2023/showDataTypeIcons" uri="{a3c15fd4-4149-4032-8f15-062bd4999b60}">
          <xlsdti:showDataTypeIconsCustomSheetView visible="0"/>
        </ext>
      </extLst>
    </customSheetView>
    <customSheetView guid="{4F4AD8A2-25AF-4216-BDD2-E70E527766A2}" showPageBreaks="1" fitToPage="1" view="pageLayout" showRuler="0">
      <selection activeCell="B4" sqref="B4"/>
      <pageMargins left="0.7" right="0.7" top="0.75" bottom="0.75" header="0.3" footer="0.3"/>
      <pageSetup paperSize="9" orientation="portrait" verticalDpi="300"/>
      <headerFooter alignWithMargins="0">
        <oddHeader>&amp;L&amp;"Arial,Bold"&amp;12PLATEAU PERSPECTIVES SCOTLAND (SC 036202)
ACCOUNT FOR THE YEAR ENDED 31 MARCH 2021
&amp;RPage 11</oddHeader>
      </headerFooter>
      <extLst>
        <ext xmlns:xlsdti="http://schemas.microsoft.com/office/spreadsheetml/2023/showDataTypeIcons" uri="{a3c15fd4-4149-4032-8f15-062bd4999b60}">
          <xlsdti:showDataTypeIconsCustomSheetView visible="0"/>
        </ext>
      </extLst>
    </customSheetView>
    <customSheetView guid="{628C3B81-F482-4948-A0BC-3E63CB64C83B}" fitToPage="1" showRuler="0">
      <selection activeCell="B3" sqref="B3"/>
      <pageMargins left="0.7" right="0.7" top="0.75" bottom="0.75" header="0.3" footer="0.3"/>
      <pageSetup paperSize="9" orientation="portrait" verticalDpi="0"/>
      <headerFooter alignWithMargins="0">
        <oddHeader>&amp;L&amp;"Arial,Bold"&amp;12PLATEAU PERSPECTIVES SCOTLAND (SC 036202)
ACCOUNT FOR THE YEAR ENDED 31 MARCH 2012
&amp;RPage 11</oddHeader>
      </headerFooter>
      <extLst>
        <ext xmlns:xlsdti="http://schemas.microsoft.com/office/spreadsheetml/2023/showDataTypeIcons" uri="{a3c15fd4-4149-4032-8f15-062bd4999b60}">
          <xlsdti:showDataTypeIconsCustomSheetView visible="0"/>
        </ext>
      </extLst>
    </customSheetView>
    <customSheetView guid="{AB533CA4-4C3A-43BC-B8FB-C7C0FB047BD5}" showPageBreaks="1" fitToPage="1">
      <selection activeCell="B1" sqref="B1:B2"/>
      <pageMargins left="0.7" right="0.7" top="0.75" bottom="0.75" header="0.3" footer="0.3"/>
      <pageSetup paperSize="9" orientation="portrait" verticalDpi="0"/>
      <headerFooter alignWithMargins="0">
        <oddHeader>&amp;L&amp;"Arial,Bold"&amp;12PLATEAU PERSPECTIVES SCOTLAND (SC 036202)
ACCOUNT FOR THE YEAR ENDED 31 MARCH 2012
&amp;RPage 11</oddHeader>
      </headerFooter>
      <extLst>
        <ext xmlns:xlsdti="http://schemas.microsoft.com/office/spreadsheetml/2023/showDataTypeIcons" uri="{a3c15fd4-4149-4032-8f15-062bd4999b60}">
          <xlsdti:showDataTypeIconsCustomSheetView visible="0"/>
        </ext>
      </extLst>
    </customSheetView>
    <customSheetView guid="{1BE0F61E-5D93-4265-B498-886B0D1F3222}" fitToPage="1" showRuler="0">
      <selection activeCell="B48" sqref="B48"/>
      <pageMargins left="0.7" right="0.7" top="0.75" bottom="0.75" header="0.3" footer="0.3"/>
      <pageSetup paperSize="9" orientation="portrait" verticalDpi="0"/>
      <headerFooter alignWithMargins="0">
        <oddHeader>&amp;L&amp;"Arial,Bold"&amp;12PLATEAU PERSPECTIVES SCOTLAND (SC 036202)
ACCOUNT FOR THE YEAR ENDED 31 MARCH 2012
&amp;RPage 11</oddHeader>
      </headerFooter>
      <extLst>
        <ext xmlns:xlsdti="http://schemas.microsoft.com/office/spreadsheetml/2023/showDataTypeIcons" uri="{a3c15fd4-4149-4032-8f15-062bd4999b60}">
          <xlsdti:showDataTypeIconsCustomSheetView visible="0"/>
        </ext>
      </extLst>
    </customSheetView>
    <customSheetView guid="{8363111C-A3A8-4C26-B841-5480015F48DF}" showPageBreaks="1" fitToPage="1">
      <selection activeCell="B14" sqref="B14"/>
      <pageMargins left="0.7" right="0.7" top="0.75" bottom="0.75" header="0.3" footer="0.3"/>
      <pageSetup paperSize="9" orientation="portrait" verticalDpi="0"/>
      <headerFooter alignWithMargins="0">
        <oddHeader>&amp;L&amp;"Arial,Bold"&amp;12PLATEAU PERSPECTIVES SCOTLAND (SC 036202)
ACCOUNT FOR THE YEAR ENDED 31 MARCH 2012
&amp;RPage 11</oddHeader>
      </headerFooter>
      <extLst>
        <ext xmlns:xlsdti="http://schemas.microsoft.com/office/spreadsheetml/2023/showDataTypeIcons" uri="{a3c15fd4-4149-4032-8f15-062bd4999b60}">
          <xlsdti:showDataTypeIconsCustomSheetView visible="0"/>
        </ext>
      </extLst>
    </customSheetView>
    <customSheetView guid="{42402549-753A-489E-A196-1AE4ACACC5BF}" fitToPage="1">
      <selection activeCell="B1" sqref="B1"/>
      <pageMargins left="0.7" right="0.7" top="0.75" bottom="0.75" header="0.3" footer="0.3"/>
      <pageSetup paperSize="9" orientation="portrait" verticalDpi="0"/>
      <headerFooter alignWithMargins="0">
        <oddHeader>&amp;L&amp;"Arial,Bold"&amp;12PLATEAU PERSPECTIVES SCOTLAND (SC 036202)
ACCOUNT FOR THE YEAR ENDED 31 MARCH 2012
&amp;RPage 11</oddHeader>
      </headerFooter>
      <extLst>
        <ext xmlns:xlsdti="http://schemas.microsoft.com/office/spreadsheetml/2023/showDataTypeIcons" uri="{a3c15fd4-4149-4032-8f15-062bd4999b60}">
          <xlsdti:showDataTypeIconsCustomSheetView visible="0"/>
        </ext>
      </extLst>
    </customSheetView>
    <customSheetView guid="{DD1EBD6D-DFBF-4879-AFB1-A9E6401115DC}" showPageBreaks="1" fitToPage="1" view="pageLayout" showRuler="0">
      <selection sqref="A1:E43"/>
      <pageMargins left="0.7" right="0.7" top="0.75" bottom="0.75" header="0.3" footer="0.3"/>
      <pageSetup paperSize="9" orientation="portrait" verticalDpi="300"/>
      <headerFooter alignWithMargins="0">
        <oddHeader>&amp;L&amp;"Arial,Bold"&amp;12PLATEAU PERSPECTIVES SCOTLAND (SC 036202)
ACCOUNT FOR THE YEAR ENDED 31 MARCH 2021
&amp;RPage 11</oddHeader>
      </headerFooter>
      <extLst>
        <ext xmlns:xlsdti="http://schemas.microsoft.com/office/spreadsheetml/2023/showDataTypeIcons" uri="{a3c15fd4-4149-4032-8f15-062bd4999b60}">
          <xlsdti:showDataTypeIconsCustomSheetView visible="0"/>
        </ext>
      </extLst>
    </customSheetView>
    <customSheetView guid="{579E1228-BC30-9C4F-B6DC-37E465235EF3}" fitToPage="1" showRuler="0" topLeftCell="A64">
      <pageMargins left="0.7" right="0.7" top="0.75" bottom="0.75" header="0.3" footer="0.3"/>
      <pageSetup paperSize="9" orientation="portrait" verticalDpi="0"/>
      <headerFooter alignWithMargins="0">
        <oddHeader>&amp;L&amp;"Arial,Bold"&amp;12PLATEAU PERSPECTIVES SCOTLAND (SC 036202)
ACCOUNT FOR THE YEAR ENDED 31 MARCH 2012
&amp;RPage 11</oddHeader>
      </headerFooter>
      <extLst>
        <ext xmlns:xlsdti="http://schemas.microsoft.com/office/spreadsheetml/2023/showDataTypeIcons" uri="{a3c15fd4-4149-4032-8f15-062bd4999b60}">
          <xlsdti:showDataTypeIconsCustomSheetView visible="0"/>
        </ext>
      </extLst>
    </customSheetView>
    <customSheetView guid="{3252CDD6-2102-4CCB-ABAF-B09E0FDA6617}" showPageBreaks="1" fitToPage="1" showRuler="0">
      <selection activeCell="G9" sqref="G9"/>
      <pageMargins left="0.70866141732283472" right="0.70866141732283472" top="0.74803149606299213" bottom="0.74803149606299213" header="0.31496062992125984" footer="0.31496062992125984"/>
      <pageSetup paperSize="9" orientation="portrait"/>
      <headerFooter alignWithMargins="0">
        <oddHeader>&amp;L&amp;"Arial,Bold"&amp;12PLATEAU PERSPECTIVES SCOTLAND (SC 036202)
ACCOUNT FOR THE YEAR ENDED 31 MARCH 2024&amp;RPage 11</oddHeader>
      </headerFooter>
      <extLst>
        <ext xmlns:xlsdti="http://schemas.microsoft.com/office/spreadsheetml/2023/showDataTypeIcons" uri="{a3c15fd4-4149-4032-8f15-062bd4999b60}">
          <xlsdti:showDataTypeIconsCustomSheetView visible="0"/>
        </ext>
      </extLst>
    </customSheetView>
    <customSheetView guid="{064EB94D-CA1D-2849-BCD7-C6DF5A5FADBD}" fitToPage="1" showRuler="0">
      <selection activeCell="B29" sqref="B29"/>
      <pageMargins left="0.70866141732283472" right="0.70866141732283472" top="0.74803149606299213" bottom="0.74803149606299213" header="0.31496062992125984" footer="0.31496062992125984"/>
      <pageSetup paperSize="9" scale="93" orientation="portrait"/>
      <headerFooter alignWithMargins="0">
        <oddHeader>&amp;L&amp;"Arial,Bold"&amp;12PLATEAU PERSPECTIVES SCOTLAND (SC 036202)
ACCOUNT FOR THE YEAR ENDED 31 MARCH 2024&amp;RPage 11</oddHeader>
      </headerFooter>
      <extLst>
        <ext xmlns:xlsdti="http://schemas.microsoft.com/office/spreadsheetml/2023/showDataTypeIcons" uri="{a3c15fd4-4149-4032-8f15-062bd4999b60}">
          <xlsdti:showDataTypeIconsCustomSheetView visible="0"/>
        </ext>
      </extLst>
    </customSheetView>
    <customSheetView guid="{7FE497BC-BF1F-6A49-A59A-251C3FAD370D}" showPageBreaks="1" fitToPage="1" showRuler="0" topLeftCell="C1">
      <selection activeCell="B14" sqref="B14:B15"/>
      <pageMargins left="0.70866141732283472" right="0.70866141732283472" top="0.74803149606299213" bottom="0.74803149606299213" header="0.31496062992125984" footer="0.31496062992125984"/>
      <pageSetup paperSize="9" scale="93" orientation="portrait"/>
      <headerFooter alignWithMargins="0">
        <oddHeader>&amp;L&amp;"Arial,Bold"&amp;12PLATEAU PERSPECTIVES SCOTLAND (SC 036202)
ACCOUNT FOR THE YEAR ENDED 31 MARCH 2024&amp;RPage 11</oddHeader>
      </headerFooter>
      <extLst>
        <ext xmlns:xlsdti="http://schemas.microsoft.com/office/spreadsheetml/2023/showDataTypeIcons" uri="{a3c15fd4-4149-4032-8f15-062bd4999b60}">
          <xlsdti:showDataTypeIconsCustomSheetView visible="0"/>
        </ext>
      </extLst>
    </customSheetView>
  </customSheetViews>
  <phoneticPr fontId="0" type="noConversion"/>
  <pageMargins left="0.70866141732283472" right="0.70866141732283472" top="0.74803149606299213" bottom="0.74803149606299213" header="0.31496062992125984" footer="0.31496062992125984"/>
  <pageSetup paperSize="9" orientation="portrait" r:id="rId2"/>
  <headerFooter alignWithMargins="0">
    <oddHeader>&amp;L&amp;"Arial,Bold"&amp;12PLATEAU PERSPECTIVES SCOTLAND (SC 036202)
ACCOUNT FOR THE YEAR ENDED 31 MARCH 2024&amp;RPage 11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949F-BF39-47B4-A6AC-9B002F1FE41E}">
  <dimension ref="A1"/>
  <sheetViews>
    <sheetView topLeftCell="A10" workbookViewId="0"/>
  </sheetViews>
  <sheetFormatPr baseColWidth="10" defaultColWidth="11.5" defaultRowHeight="13" x14ac:dyDescent="0.15"/>
  <sheetData/>
  <customSheetViews>
    <customSheetView guid="{E31DEC34-8CA8-4E29-B0DA-5C66D58A4645}" showPageBreaks="1" topLeftCell="A10">
      <pageMargins left="0.7" right="0.7" top="0.75" bottom="0.75" header="0.3" footer="0.3"/>
      <pageSetup paperSize="9" orientation="portrait" r:id="rId1"/>
    </customSheetView>
    <customSheetView guid="{579E1228-BC30-9C4F-B6DC-37E465235EF3}" topLeftCell="B1">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howPageBreaks="1" topLeftCell="B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064EB94D-CA1D-2849-BCD7-C6DF5A5FADBD}" topLeftCell="A10">
      <selection activeCell="K39" sqref="K39"/>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7FE497BC-BF1F-6A49-A59A-251C3FAD370D}" topLeftCell="A10">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963ED-02F8-4B20-A861-CA63C063E3AB}">
  <dimension ref="A1"/>
  <sheetViews>
    <sheetView workbookViewId="0"/>
  </sheetViews>
  <sheetFormatPr baseColWidth="10" defaultColWidth="11.5" defaultRowHeight="13" x14ac:dyDescent="0.15"/>
  <sheetData/>
  <customSheetViews>
    <customSheetView guid="{E31DEC34-8CA8-4E29-B0DA-5C66D58A4645}" showPageBreaks="1">
      <pageMargins left="0.7" right="0.7" top="0.75" bottom="0.75" header="0.3" footer="0.3"/>
      <pageSetup paperSize="9" orientation="portrait" r:id="rId1"/>
    </customSheetView>
    <customSheetView guid="{579E1228-BC30-9C4F-B6DC-37E465235EF3}">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howPageBreaks="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064EB94D-CA1D-2849-BCD7-C6DF5A5FADBD}">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7FE497BC-BF1F-6A49-A59A-251C3FAD370D}">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s>
  <pageMargins left="0.7" right="0.7" top="0.75" bottom="0.75"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1F1E-E7FD-4BA9-832D-2CA7FB24087C}">
  <dimension ref="A1"/>
  <sheetViews>
    <sheetView workbookViewId="0"/>
  </sheetViews>
  <sheetFormatPr baseColWidth="10" defaultColWidth="11.5" defaultRowHeight="13" x14ac:dyDescent="0.15"/>
  <sheetData/>
  <customSheetViews>
    <customSheetView guid="{E31DEC34-8CA8-4E29-B0DA-5C66D58A4645}" showPageBreaks="1">
      <pageMargins left="0.7" right="0.7" top="0.75" bottom="0.75" header="0.3" footer="0.3"/>
      <pageSetup paperSize="9" orientation="portrait" r:id="rId1"/>
    </customSheetView>
    <customSheetView guid="{579E1228-BC30-9C4F-B6DC-37E465235EF3}">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howPageBreaks="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064EB94D-CA1D-2849-BCD7-C6DF5A5FADBD}">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7FE497BC-BF1F-6A49-A59A-251C3FAD370D}">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s>
  <pageMargins left="0.7" right="0.7" top="0.75" bottom="0.75" header="0.3" footer="0.3"/>
  <pageSetup paperSize="9"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AE4CB-00B6-478B-9F49-201C65EBC035}">
  <dimension ref="A1"/>
  <sheetViews>
    <sheetView workbookViewId="0"/>
  </sheetViews>
  <sheetFormatPr baseColWidth="10" defaultColWidth="11.5" defaultRowHeight="13" x14ac:dyDescent="0.15"/>
  <sheetData/>
  <customSheetViews>
    <customSheetView guid="{E31DEC34-8CA8-4E29-B0DA-5C66D58A4645}" showPageBreaks="1">
      <pageMargins left="0.7" right="0.7" top="0.75" bottom="0.75" header="0.3" footer="0.3"/>
      <pageSetup paperSize="9" orientation="portrait" r:id="rId1"/>
    </customSheetView>
    <customSheetView guid="{579E1228-BC30-9C4F-B6DC-37E465235EF3}">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3252CDD6-2102-4CCB-ABAF-B09E0FDA6617}" showPageBreaks="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064EB94D-CA1D-2849-BCD7-C6DF5A5FADBD}">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7FE497BC-BF1F-6A49-A59A-251C3FAD370D}">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5121-AE56-4981-B24F-95FFAB9D5715}">
  <dimension ref="A1"/>
  <sheetViews>
    <sheetView topLeftCell="D1" workbookViewId="0"/>
  </sheetViews>
  <sheetFormatPr baseColWidth="10" defaultColWidth="8.83203125" defaultRowHeight="13" x14ac:dyDescent="0.15"/>
  <sheetData/>
  <customSheetViews>
    <customSheetView guid="{E31DEC34-8CA8-4E29-B0DA-5C66D58A4645}" showPageBreaks="1" topLeftCell="D1">
      <pageMargins left="0.7" right="0.7" top="0.75" bottom="0.75" header="0.3" footer="0.3"/>
      <pageSetup paperSize="9" orientation="portrait" r:id="rId1"/>
    </customSheetView>
    <customSheetView guid="{120DC98E-00B9-4089-A4C2-DC681319B580}" topLeftCell="E1">
      <selection activeCell="V26" sqref="V26"/>
      <pageMargins left="0.7" right="0.7" top="0.75" bottom="0.75" header="0.3" footer="0.3"/>
      <pageSetup paperSize="9" orientation="portrait" verticalDpi="0"/>
      <extLst>
        <ext xmlns:xlsdti="http://schemas.microsoft.com/office/spreadsheetml/2023/showDataTypeIcons" uri="{a3c15fd4-4149-4032-8f15-062bd4999b60}">
          <xlsdti:showDataTypeIconsCustomSheetView visible="0"/>
        </ext>
      </extLst>
    </customSheetView>
    <customSheetView guid="{4F4AD8A2-25AF-4216-BDD2-E70E527766A2}" topLeftCell="E1">
      <selection activeCell="V26" sqref="V26"/>
      <pageMargins left="0.7" right="0.7" top="0.75" bottom="0.75" header="0.3" footer="0.3"/>
      <pageSetup paperSize="9" orientation="portrait" verticalDpi="0"/>
      <extLst>
        <ext xmlns:xlsdti="http://schemas.microsoft.com/office/spreadsheetml/2023/showDataTypeIcons" uri="{a3c15fd4-4149-4032-8f15-062bd4999b60}">
          <xlsdti:showDataTypeIconsCustomSheetView visible="0"/>
        </ext>
      </extLst>
    </customSheetView>
    <customSheetView guid="{628C3B81-F482-4948-A0BC-3E63CB64C83B}" topLeftCell="E1">
      <selection activeCell="V26" sqref="V26"/>
      <pageMargins left="0.7" right="0.7" top="0.75" bottom="0.75" header="0.3" footer="0.3"/>
      <pageSetup paperSize="9" orientation="portrait" verticalDpi="0"/>
      <extLst>
        <ext xmlns:xlsdti="http://schemas.microsoft.com/office/spreadsheetml/2023/showDataTypeIcons" uri="{a3c15fd4-4149-4032-8f15-062bd4999b60}">
          <xlsdti:showDataTypeIconsCustomSheetView visible="0"/>
        </ext>
      </extLst>
    </customSheetView>
    <customSheetView guid="{AB533CA4-4C3A-43BC-B8FB-C7C0FB047BD5}">
      <pageMargins left="0.7" right="0.7" top="0.75" bottom="0.75" header="0.3" footer="0.3"/>
      <extLst>
        <ext xmlns:xlsdti="http://schemas.microsoft.com/office/spreadsheetml/2023/showDataTypeIcons" uri="{a3c15fd4-4149-4032-8f15-062bd4999b60}">
          <xlsdti:showDataTypeIconsCustomSheetView visible="0"/>
        </ext>
      </extLst>
    </customSheetView>
    <customSheetView guid="{8363111C-A3A8-4C26-B841-5480015F48DF}" showPageBreaks="1" topLeftCell="E2">
      <selection activeCell="P20" sqref="P11:R20"/>
      <pageMargins left="0.7" right="0.7" top="0.75" bottom="0.75" header="0.3" footer="0.3"/>
      <pageSetup paperSize="9" orientation="portrait" verticalDpi="0"/>
      <extLst>
        <ext xmlns:xlsdti="http://schemas.microsoft.com/office/spreadsheetml/2023/showDataTypeIcons" uri="{a3c15fd4-4149-4032-8f15-062bd4999b60}">
          <xlsdti:showDataTypeIconsCustomSheetView visible="0"/>
        </ext>
      </extLst>
    </customSheetView>
    <customSheetView guid="{42402549-753A-489E-A196-1AE4ACACC5BF}" topLeftCell="E1">
      <selection activeCell="V26" sqref="V26"/>
      <pageMargins left="0.7" right="0.7" top="0.75" bottom="0.75" header="0.3" footer="0.3"/>
      <pageSetup paperSize="9" orientation="portrait" verticalDpi="0"/>
      <extLst>
        <ext xmlns:xlsdti="http://schemas.microsoft.com/office/spreadsheetml/2023/showDataTypeIcons" uri="{a3c15fd4-4149-4032-8f15-062bd4999b60}">
          <xlsdti:showDataTypeIconsCustomSheetView visible="0"/>
        </ext>
      </extLst>
    </customSheetView>
    <customSheetView guid="{DD1EBD6D-DFBF-4879-AFB1-A9E6401115DC}" showPageBreaks="1" topLeftCell="E1">
      <selection activeCell="A21" sqref="A2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579E1228-BC30-9C4F-B6DC-37E465235EF3}" topLeftCell="D1">
      <pageMargins left="0.7" right="0.7" top="0.75" bottom="0.75" header="0.3" footer="0.3"/>
      <pageSetup paperSize="9" orientation="portrait" verticalDpi="0"/>
      <extLst>
        <ext xmlns:xlsdti="http://schemas.microsoft.com/office/spreadsheetml/2023/showDataTypeIcons" uri="{a3c15fd4-4149-4032-8f15-062bd4999b60}">
          <xlsdti:showDataTypeIconsCustomSheetView visible="0"/>
        </ext>
      </extLst>
    </customSheetView>
    <customSheetView guid="{3252CDD6-2102-4CCB-ABAF-B09E0FDA6617}" showPageBreaks="1" topLeftCell="D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064EB94D-CA1D-2849-BCD7-C6DF5A5FADBD}" topLeftCell="D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 guid="{7FE497BC-BF1F-6A49-A59A-251C3FAD370D}" topLeftCell="D1">
      <pageMargins left="0.7" right="0.7" top="0.75" bottom="0.75" header="0.3" footer="0.3"/>
      <pageSetup paperSize="9" orientation="portrait"/>
      <extLst>
        <ext xmlns:xlsdti="http://schemas.microsoft.com/office/spreadsheetml/2023/showDataTypeIcons" uri="{a3c15fd4-4149-4032-8f15-062bd4999b60}">
          <xlsdti:showDataTypeIconsCustomSheetView visible="0"/>
        </ext>
      </extLst>
    </customSheetView>
  </customSheetView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F8F4A215-05BA-4372-8FCB-61E16EB3193F}"/>
</file>

<file path=customXml/itemProps2.xml><?xml version="1.0" encoding="utf-8"?>
<ds:datastoreItem xmlns:ds="http://schemas.openxmlformats.org/officeDocument/2006/customXml" ds:itemID="{9869C8A7-C650-4641-AA27-C712E5EDF13B}"/>
</file>

<file path=customXml/itemProps3.xml><?xml version="1.0" encoding="utf-8"?>
<ds:datastoreItem xmlns:ds="http://schemas.openxmlformats.org/officeDocument/2006/customXml" ds:itemID="{FF7CC0A9-7666-4F2B-9D0B-D63D85F19843}"/>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25</vt:i4>
      </vt:variant>
      <vt:variant>
        <vt:lpstr>Named Ranges</vt:lpstr>
      </vt:variant>
      <vt:variant>
        <vt:i4>4</vt:i4>
      </vt:variant>
    </vt:vector>
  </HeadingPairs>
  <TitlesOfParts>
    <vt:vector size="29" baseType="lpstr">
      <vt:lpstr>Front Sheet</vt:lpstr>
      <vt:lpstr>Contents</vt:lpstr>
      <vt:lpstr>Trustees Report</vt:lpstr>
      <vt:lpstr>Trustees Report (2)</vt:lpstr>
      <vt:lpstr>Trustees Report (3)</vt:lpstr>
      <vt:lpstr>Trustees Resp</vt:lpstr>
      <vt:lpstr>Sheet2</vt:lpstr>
      <vt:lpstr>Ind Exam</vt:lpstr>
      <vt:lpstr>SOFA</vt:lpstr>
      <vt:lpstr>Bal sheet</vt:lpstr>
      <vt:lpstr>Sheet11</vt:lpstr>
      <vt:lpstr>Notes 1</vt:lpstr>
      <vt:lpstr>Notes 2-4</vt:lpstr>
      <vt:lpstr>Sheet12</vt:lpstr>
      <vt:lpstr>Sheet6</vt:lpstr>
      <vt:lpstr>Sheet4</vt:lpstr>
      <vt:lpstr>Sheet5</vt:lpstr>
      <vt:lpstr>Sheet3</vt:lpstr>
      <vt:lpstr>Notes 5-6</vt:lpstr>
      <vt:lpstr>Notes 7-10</vt:lpstr>
      <vt:lpstr>Sheet9</vt:lpstr>
      <vt:lpstr>Sheet7</vt:lpstr>
      <vt:lpstr>Sheet10</vt:lpstr>
      <vt:lpstr>Sheet8</vt:lpstr>
      <vt:lpstr>Sheet1</vt:lpstr>
      <vt:lpstr>'Notes 1'!Print_Area</vt:lpstr>
      <vt:lpstr>'Notes 5-6'!Print_Area</vt:lpstr>
      <vt:lpstr>SOFA!Print_Area</vt:lpstr>
      <vt:lpstr>'Trustees Report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2012 Account</dc:title>
  <dc:creator>Hunter, David</dc:creator>
  <cp:lastModifiedBy>Charles Warren</cp:lastModifiedBy>
  <cp:lastPrinted>2026-07-22T14:04:46Z</cp:lastPrinted>
  <dcterms:created xsi:type="dcterms:W3CDTF">2012-03-01T10:55:44Z</dcterms:created>
  <dcterms:modified xsi:type="dcterms:W3CDTF">2026-09-25T15:44:43Z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