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Maud Accounts Records 25-26\"/>
    </mc:Choice>
  </mc:AlternateContent>
  <xr:revisionPtr revIDLastSave="0" documentId="13_ncr:1_{FAD5E1D1-86A9-4210-8D03-FA951986452D}" xr6:coauthVersionLast="47" xr6:coauthVersionMax="47" xr10:uidLastSave="{00000000-0000-0000-0000-000000000000}"/>
  <bookViews>
    <workbookView xWindow="-110" yWindow="-110" windowWidth="19420" windowHeight="10300" tabRatio="840" activeTab="2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K55" i="5" l="1"/>
  <c r="K42" i="7"/>
  <c r="K43" i="7"/>
  <c r="K44" i="7" s="1"/>
  <c r="K50" i="6"/>
  <c r="K50" i="7"/>
  <c r="K22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4" i="5"/>
  <c r="K53" i="5"/>
  <c r="K52" i="5"/>
  <c r="K51" i="5"/>
  <c r="K50" i="5"/>
  <c r="K48" i="5"/>
  <c r="K47" i="5"/>
  <c r="K39" i="5"/>
  <c r="K38" i="5"/>
  <c r="K37" i="5"/>
  <c r="K36" i="5"/>
  <c r="K35" i="5"/>
  <c r="K34" i="5"/>
  <c r="K33" i="5"/>
  <c r="K32" i="5"/>
  <c r="L26" i="2"/>
  <c r="L47" i="2"/>
  <c r="L42" i="2"/>
  <c r="L49" i="2" s="1"/>
  <c r="B42" i="2"/>
  <c r="B47" i="2"/>
  <c r="B21" i="2"/>
  <c r="B26" i="2"/>
  <c r="J34" i="2"/>
  <c r="J39" i="2"/>
  <c r="J33" i="2"/>
  <c r="J37" i="2"/>
  <c r="J31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5" i="2"/>
  <c r="J13" i="2"/>
  <c r="N8" i="3"/>
  <c r="K1" i="4"/>
  <c r="B1" i="4"/>
  <c r="B1" i="3"/>
  <c r="N1" i="3"/>
  <c r="K40" i="7" l="1"/>
  <c r="B49" i="2"/>
  <c r="K18" i="7"/>
  <c r="K14" i="5"/>
  <c r="K16" i="5" s="1"/>
  <c r="L28" i="2"/>
  <c r="L51" i="2" s="1"/>
  <c r="L55" i="2" s="1"/>
  <c r="P10" i="3" s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K42" i="5" s="1"/>
  <c r="J22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K45" i="6"/>
  <c r="F51" i="2"/>
  <c r="F55" i="2" s="1"/>
  <c r="J10" i="3" s="1"/>
  <c r="K46" i="7"/>
  <c r="K45" i="7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B55" i="2" s="1"/>
  <c r="K47" i="7"/>
  <c r="J43" i="2"/>
  <c r="K46" i="6"/>
  <c r="K47" i="6" s="1"/>
  <c r="J50" i="2"/>
  <c r="D51" i="2"/>
  <c r="D55" i="2" s="1"/>
  <c r="H10" i="3" s="1"/>
  <c r="J29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<sst xmlns="http://schemas.openxmlformats.org/spreadsheetml/2006/main" count="308" uniqueCount="164">
  <si>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</si>
  <si>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</si>
  <si>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</si>
  <si>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</si>
  <si>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</si>
  <si>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</si>
  <si>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</si>
  <si>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</si>
  <si>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</si>
  <si>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</si>
  <si>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</si>
  <si>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</si>
  <si>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</si>
  <si>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</si>
  <si>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</si>
  <si>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</si>
  <si>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</si>
  <si>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</si>
  <si>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</si>
  <si>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</si>
  <si>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</si>
  <si>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</si>
  <si>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</si>
  <si>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</si>
  <si>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</si>
  <si>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</si>
  <si>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</si>
  <si>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</si>
  <si>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</si>
  <si>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</si>
  <si>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</si>
  <si>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</si>
  <si>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</si>
  <si>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</si>
  <si>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</si>
  <si>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</si>
  <si>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</si>
  <si>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</si>
  <si>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</si>
  <si>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</si>
  <si>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</si>
  <si>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</si>
  <si>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</si>
  <si>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</si>
  <si>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</si>
  <si>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</si>
  <si>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</si>
  <si>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</si>
  <si>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</si>
  <si>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</si>
  <si>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</si>
  <si>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</si>
  <si>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</si>
  <si>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</si>
  <si>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</si>
  <si>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</si>
  <si>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</si>
  <si>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</si>
  <si>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</si>
  <si>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</si>
  <si>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</si>
  <si>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</si>
  <si>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</si>
  <si>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</si>
  <si>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</si>
  <si>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</si>
  <si>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</si>
  <si>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</si>
  <si>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</si>
  <si>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</si>
  <si>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</si>
  <si>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</si>
  <si>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</si>
  <si>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</si>
  <si>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</si>
  <si>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</si>
  <si>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</si>
  <si>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</si>
  <si>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</si>
  <si>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</si>
  <si>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</si>
  <si>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</si>
  <si>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</si>
  <si>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</si>
  <si>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</si>
  <si>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</si>
  <si>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</si>
  <si>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</si>
  <si>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</si>
  <si>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</si>
  <si>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</si>
  <si>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</si>
  <si>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</si>
  <si>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</si>
  <si>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</si>
  <si>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</si>
  <si>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</si>
  <si>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</si>
  <si>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</si>
  <si>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</si>
  <si>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</si>
  <si>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</si>
  <si>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</si>
  <si>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</si>
  <si>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</si>
  <si>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</si>
  <si>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</si>
  <si>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</si>
  <si>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</si>
  <si>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</si>
  <si>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</si>
  <si>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</si>
  <si>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</si>
  <si>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</si>
  <si>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</si>
  <si>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</si>
  <si>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</si>
  <si>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</si>
  <si>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</si>
  <si>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</si>
  <si>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</si>
  <si>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</si>
  <si>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</si>
  <si>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</si>
  <si>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</si>
  <si>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</si>
  <si>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</si>
  <si>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</si>
  <si>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</si>
  <si>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</si>
  <si>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</si>
  <si>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</si>
  <si>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</si>
  <si>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</si>
  <si>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</si>
  <si>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Friends of Maud Railway Museum</t>
  </si>
  <si>
    <t>SC048327</t>
  </si>
  <si>
    <t>Ian P. Morrison</t>
  </si>
  <si>
    <t>X</t>
  </si>
  <si>
    <t>General Donations</t>
  </si>
  <si>
    <t>Regular Monthly Donations</t>
  </si>
  <si>
    <t>Member Subscriptions</t>
  </si>
  <si>
    <t>Publication Sales</t>
  </si>
  <si>
    <t>Miniature Rail Fares</t>
  </si>
  <si>
    <t>Museum Association Membership</t>
  </si>
  <si>
    <t>Publications - GNSRA, Stenlake</t>
  </si>
  <si>
    <t>PIB Risk Services &amp; Zurich Insurance</t>
  </si>
  <si>
    <t>CWCS Web Services</t>
  </si>
  <si>
    <t>Independent Examiner</t>
  </si>
  <si>
    <t>x</t>
  </si>
  <si>
    <t xml:space="preserve"> </t>
  </si>
  <si>
    <t>Inter A/C Transfers (Water &amp; Waste)</t>
  </si>
  <si>
    <t xml:space="preserve">Shell Small Grant Fund </t>
  </si>
  <si>
    <t>Model Rail Sales</t>
  </si>
  <si>
    <t>Gift Aid / Inter Account Transfer</t>
  </si>
  <si>
    <t>BG Lite/Smartest Energy - Electricity</t>
  </si>
  <si>
    <t>Sundry Sipplies/Fittings/Equipment</t>
  </si>
  <si>
    <t>Council Rent/Insurance/Planning Fees</t>
  </si>
  <si>
    <t>Container Purchase</t>
  </si>
  <si>
    <t>Model Rail Fees/Brochures/Hospitality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</si>
  <si>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</si>
  <si>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</si>
  <si>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 Business Reserve Account with a balance of £2801 is held at 31/3/26</t>
  </si>
  <si>
    <t>Total funds available to the Charity at 31/3/26 is £5980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</si>
</sst>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3" fillId="0" borderId="19" xfId="1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3" fillId="0" borderId="27" xfId="1" applyNumberFormat="1" applyFont="1" applyBorder="1" applyAlignment="1" applyProtection="1">
      <alignment horizontal="center"/>
      <protection locked="0"/>
    </xf>
    <xf numFmtId="0" fontId="3" fillId="0" borderId="26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Apri</a:t>
          </a:r>
          <a:r>
            <a:rPr lang="en-GB"/>
            <a:t>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406400</xdr:colOff>
      <xdr:row>50</xdr:row>
      <xdr:rowOff>42333</xdr:rowOff>
    </xdr:from>
    <xdr:to>
      <xdr:col>5</xdr:col>
      <xdr:colOff>702733</xdr:colOff>
      <xdr:row>50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5DA47-6914-4CEB-8C93-85126EC9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1467" y="13385800"/>
          <a:ext cx="3081866" cy="338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37" zoomScale="75" zoomScaleNormal="85" zoomScaleSheetLayoutView="80" workbookViewId="0">
      <selection activeCell="V34" sqref="V34:V35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36328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6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6" ht="30.75" customHeight="1" x14ac:dyDescent="0.2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7" t="s">
        <v>136</v>
      </c>
      <c r="M2" s="69"/>
    </row>
    <row r="3" spans="1:16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6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6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6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6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6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6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6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6" ht="20.149999999999999" customHeight="1" x14ac:dyDescent="0.3">
      <c r="A12" s="85" t="s">
        <v>20</v>
      </c>
      <c r="B12" s="193">
        <v>9256</v>
      </c>
      <c r="C12" s="194"/>
      <c r="D12" s="193"/>
      <c r="E12" s="194"/>
      <c r="F12" s="193"/>
      <c r="G12" s="194"/>
      <c r="H12" s="193"/>
      <c r="I12" s="194"/>
      <c r="J12" s="195">
        <v>9256</v>
      </c>
      <c r="K12" s="196"/>
      <c r="L12" s="193">
        <v>8199</v>
      </c>
      <c r="P12" s="1" t="s">
        <v>150</v>
      </c>
    </row>
    <row r="13" spans="1:16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0" si="0">H13+D13+B13+F13</f>
        <v>0</v>
      </c>
      <c r="K13" s="196"/>
      <c r="L13" s="193"/>
    </row>
    <row r="14" spans="1:16" ht="20.149999999999999" customHeight="1" x14ac:dyDescent="0.3">
      <c r="A14" s="85" t="s">
        <v>22</v>
      </c>
      <c r="B14" s="193">
        <v>200</v>
      </c>
      <c r="C14" s="194"/>
      <c r="D14" s="193"/>
      <c r="E14" s="194"/>
      <c r="F14" s="193"/>
      <c r="G14" s="194"/>
      <c r="H14" s="193"/>
      <c r="I14" s="194"/>
      <c r="J14" s="195">
        <f t="shared" si="0"/>
        <v>200</v>
      </c>
      <c r="K14" s="196"/>
      <c r="L14" s="193"/>
    </row>
    <row r="15" spans="1:16" ht="20.149999999999999" customHeight="1" x14ac:dyDescent="0.3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6" ht="20.149999999999999" customHeight="1" x14ac:dyDescent="0.3">
      <c r="A16" s="85" t="s">
        <v>24</v>
      </c>
      <c r="B16" s="193">
        <v>1617</v>
      </c>
      <c r="C16" s="194"/>
      <c r="D16" s="193"/>
      <c r="E16" s="194"/>
      <c r="F16" s="193"/>
      <c r="G16" s="194"/>
      <c r="H16" s="193"/>
      <c r="I16" s="194"/>
      <c r="J16" s="195">
        <v>1617</v>
      </c>
      <c r="K16" s="196"/>
      <c r="L16" s="193">
        <v>665</v>
      </c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11073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v>11073</v>
      </c>
      <c r="K21" s="196"/>
      <c r="L21" s="197">
        <v>8864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v>11073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v>11073</v>
      </c>
      <c r="K28" s="196"/>
      <c r="L28" s="204">
        <f>L26+L21</f>
        <v>8864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/>
      <c r="K32" s="178"/>
      <c r="L32" s="193">
        <v>7281</v>
      </c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ref="J33:J41" si="1">H33+D33+B33+F33</f>
        <v>0</v>
      </c>
      <c r="K33" s="178"/>
      <c r="L33" s="193"/>
    </row>
    <row r="34" spans="1:12" ht="28" x14ac:dyDescent="0.3">
      <c r="A34" s="86" t="s">
        <v>30</v>
      </c>
      <c r="B34" s="193">
        <v>11078</v>
      </c>
      <c r="C34" s="201"/>
      <c r="D34" s="193"/>
      <c r="E34" s="194"/>
      <c r="F34" s="193"/>
      <c r="G34" s="194"/>
      <c r="H34" s="193"/>
      <c r="I34" s="194"/>
      <c r="J34" s="195">
        <f t="shared" si="1"/>
        <v>11078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>
        <v>30</v>
      </c>
      <c r="C37" s="201"/>
      <c r="D37" s="193"/>
      <c r="E37" s="194"/>
      <c r="F37" s="193"/>
      <c r="G37" s="194"/>
      <c r="H37" s="193"/>
      <c r="I37" s="194"/>
      <c r="J37" s="195">
        <f t="shared" si="1"/>
        <v>30</v>
      </c>
      <c r="K37" s="178"/>
      <c r="L37" s="193">
        <v>30</v>
      </c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11108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11108</v>
      </c>
      <c r="K42" s="178"/>
      <c r="L42" s="197">
        <f>SUM(L31:L41)</f>
        <v>7311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11108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11108</v>
      </c>
      <c r="K49" s="196"/>
      <c r="L49" s="210">
        <f>+L47+L42</f>
        <v>7311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-35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-35</v>
      </c>
      <c r="K51" s="135"/>
      <c r="L51" s="145">
        <f>+L28-L49</f>
        <v>1553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-35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-35</v>
      </c>
      <c r="K55" s="135"/>
      <c r="L55" s="142">
        <f>+L51+L53</f>
        <v>1553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8" activePane="bottomLeft" state="frozen"/>
      <selection activeCell="D45" sqref="D45"/>
      <selection pane="bottomLeft" activeCell="Q6" sqref="Q6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48" t="str">
        <f>'R&amp;P Accounts'!B2</f>
        <v>Friends of Maud Railway Museum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SC048327</v>
      </c>
      <c r="O1" s="248"/>
      <c r="P1" s="248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9" t="s">
        <v>9</v>
      </c>
      <c r="B5" s="253" t="s">
        <v>39</v>
      </c>
      <c r="C5" s="253"/>
      <c r="D5" s="253"/>
      <c r="E5" s="23"/>
      <c r="F5" s="147">
        <v>3213</v>
      </c>
      <c r="G5" s="148"/>
      <c r="H5" s="147"/>
      <c r="I5" s="148"/>
      <c r="J5" s="147"/>
      <c r="K5" s="148"/>
      <c r="L5" s="147"/>
      <c r="M5" s="148"/>
      <c r="N5" s="149">
        <v>3213</v>
      </c>
      <c r="O5" s="148"/>
      <c r="P5" s="147">
        <v>1660</v>
      </c>
    </row>
    <row r="6" spans="1:16" ht="30" customHeight="1" x14ac:dyDescent="0.25">
      <c r="A6" s="270"/>
      <c r="B6" s="253" t="s">
        <v>40</v>
      </c>
      <c r="C6" s="253"/>
      <c r="D6" s="253"/>
      <c r="E6" s="23"/>
      <c r="F6" s="147">
        <v>-34</v>
      </c>
      <c r="G6" s="148"/>
      <c r="H6" s="147"/>
      <c r="I6" s="148"/>
      <c r="J6" s="147"/>
      <c r="K6" s="148"/>
      <c r="L6" s="147"/>
      <c r="M6" s="148"/>
      <c r="N6" s="149">
        <v>-34</v>
      </c>
      <c r="O6" s="148"/>
      <c r="P6" s="147">
        <v>1553</v>
      </c>
    </row>
    <row r="7" spans="1:16" ht="26.25" customHeight="1" x14ac:dyDescent="0.25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2" t="s">
        <v>38</v>
      </c>
      <c r="C9" s="272"/>
      <c r="D9" s="272"/>
      <c r="E9" s="41"/>
      <c r="F9" s="153">
        <f>SUM(F5:F8)</f>
        <v>3179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3179</v>
      </c>
      <c r="O9" s="249"/>
      <c r="P9" s="153">
        <v>3213</v>
      </c>
    </row>
    <row r="10" spans="1:16" ht="26.25" customHeight="1" thickTop="1" x14ac:dyDescent="0.3">
      <c r="B10" s="273" t="s">
        <v>77</v>
      </c>
      <c r="C10" s="273"/>
      <c r="D10" s="273"/>
      <c r="E10" s="22"/>
      <c r="F10" s="137">
        <f>F6-'R&amp;P Accounts'!B55</f>
        <v>1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1</v>
      </c>
      <c r="O10" s="249"/>
      <c r="P10" s="137">
        <f>P6-'R&amp;P Accounts'!L55</f>
        <v>0</v>
      </c>
    </row>
    <row r="11" spans="1:16" x14ac:dyDescent="0.25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3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6" s="61" customFormat="1" ht="13" x14ac:dyDescent="0.3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69" t="s">
        <v>42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49999999999999" customHeight="1" x14ac:dyDescent="0.3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49999999999999" customHeight="1" x14ac:dyDescent="0.3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49999999999999" customHeight="1" x14ac:dyDescent="0.3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49999999999999" customHeight="1" thickBot="1" x14ac:dyDescent="0.35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3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ht="13" x14ac:dyDescent="0.3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49999999999999" customHeight="1" x14ac:dyDescent="0.3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49999999999999" customHeight="1" x14ac:dyDescent="0.3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49999999999999" customHeight="1" x14ac:dyDescent="0.3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49999999999999" customHeight="1" thickBot="1" x14ac:dyDescent="0.35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49999999999999" customHeight="1" x14ac:dyDescent="0.3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49999999999999" customHeight="1" thickBot="1" x14ac:dyDescent="0.35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55" t="s">
        <v>133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5">
      <c r="A51" s="51"/>
      <c r="B51" s="281"/>
      <c r="C51" s="282"/>
      <c r="D51" s="282"/>
      <c r="E51" s="282"/>
      <c r="F51" s="282"/>
      <c r="G51" s="65"/>
      <c r="H51" s="286" t="s">
        <v>137</v>
      </c>
      <c r="I51" s="287"/>
      <c r="J51" s="287"/>
      <c r="K51" s="287"/>
      <c r="L51" s="287"/>
      <c r="M51" s="287"/>
      <c r="N51" s="288"/>
      <c r="P51" s="78"/>
    </row>
    <row r="52" spans="1:16" ht="33.75" customHeight="1" x14ac:dyDescent="0.3">
      <c r="A52" s="51"/>
      <c r="B52" s="283"/>
      <c r="C52" s="284"/>
      <c r="D52" s="284"/>
      <c r="E52" s="284"/>
      <c r="F52" s="285"/>
      <c r="G52" s="65"/>
      <c r="H52" s="289"/>
      <c r="I52" s="290"/>
      <c r="J52" s="290"/>
      <c r="K52" s="290"/>
      <c r="L52" s="290"/>
      <c r="M52" s="290"/>
      <c r="N52" s="291"/>
      <c r="P52" s="79"/>
    </row>
    <row r="53" spans="1:16" ht="14" x14ac:dyDescent="0.25">
      <c r="F53" s="65"/>
      <c r="G53" s="65"/>
    </row>
    <row r="54" spans="1:16" ht="13" x14ac:dyDescent="0.3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tabSelected="1" topLeftCell="A35" zoomScale="85" zoomScaleNormal="85" zoomScaleSheetLayoutView="80" workbookViewId="0">
      <selection activeCell="N42" sqref="N42"/>
    </sheetView>
  </sheetViews>
  <sheetFormatPr defaultColWidth="9.1796875" defaultRowHeight="12.5" x14ac:dyDescent="0.25"/>
  <cols>
    <col min="1" max="1" width="31.7265625" style="1" customWidth="1"/>
    <col min="2" max="2" width="15.36328125" style="30" customWidth="1"/>
    <col min="3" max="3" width="1.7265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9" ht="27.75" customHeight="1" x14ac:dyDescent="0.4">
      <c r="B1" s="248" t="str">
        <f>'R&amp;P Accounts'!B2</f>
        <v>Friends of Maud Railway Museum</v>
      </c>
      <c r="C1" s="248"/>
      <c r="D1" s="248"/>
      <c r="E1" s="248"/>
      <c r="F1" s="248"/>
      <c r="G1" s="248"/>
      <c r="H1" s="248"/>
      <c r="I1" s="248"/>
      <c r="J1" s="248"/>
      <c r="K1" s="325" t="str">
        <f>'R&amp;P Accounts'!L2</f>
        <v>SC048327</v>
      </c>
      <c r="L1" s="325"/>
    </row>
    <row r="2" spans="1:19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9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26"/>
      <c r="H3" s="326"/>
      <c r="I3" s="326"/>
      <c r="J3" s="326"/>
      <c r="K3" s="81"/>
    </row>
    <row r="4" spans="1:19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9" ht="20.149999999999999" customHeight="1" x14ac:dyDescent="0.25">
      <c r="A5" s="307" t="s">
        <v>112</v>
      </c>
      <c r="B5" s="327"/>
      <c r="C5" s="328"/>
      <c r="D5" s="328"/>
      <c r="E5" s="328"/>
      <c r="F5" s="328"/>
      <c r="G5" s="328"/>
      <c r="H5" s="328"/>
      <c r="I5" s="328"/>
      <c r="J5" s="328"/>
      <c r="K5" s="329"/>
    </row>
    <row r="6" spans="1:19" ht="20.149999999999999" customHeight="1" x14ac:dyDescent="0.25">
      <c r="A6" s="308"/>
      <c r="B6" s="330"/>
      <c r="C6" s="331"/>
      <c r="D6" s="331"/>
      <c r="E6" s="331"/>
      <c r="F6" s="331"/>
      <c r="G6" s="331"/>
      <c r="H6" s="331"/>
      <c r="I6" s="331"/>
      <c r="J6" s="331"/>
      <c r="K6" s="332"/>
    </row>
    <row r="7" spans="1:19" ht="29.25" customHeight="1" x14ac:dyDescent="0.25">
      <c r="A7" s="308"/>
      <c r="B7" s="330"/>
      <c r="C7" s="331"/>
      <c r="D7" s="331"/>
      <c r="E7" s="331"/>
      <c r="F7" s="331"/>
      <c r="G7" s="331"/>
      <c r="H7" s="331"/>
      <c r="I7" s="331"/>
      <c r="J7" s="331"/>
      <c r="K7" s="332"/>
    </row>
    <row r="8" spans="1:19" ht="41.25" customHeight="1" x14ac:dyDescent="0.25">
      <c r="A8" s="308"/>
      <c r="B8" s="330"/>
      <c r="C8" s="331"/>
      <c r="D8" s="331"/>
      <c r="E8" s="331"/>
      <c r="F8" s="331"/>
      <c r="G8" s="331"/>
      <c r="H8" s="331"/>
      <c r="I8" s="331"/>
      <c r="J8" s="331"/>
      <c r="K8" s="332"/>
    </row>
    <row r="9" spans="1:19" ht="64.5" customHeight="1" x14ac:dyDescent="0.25">
      <c r="A9" s="308"/>
      <c r="B9" s="333"/>
      <c r="C9" s="334"/>
      <c r="D9" s="334"/>
      <c r="E9" s="334"/>
      <c r="F9" s="334"/>
      <c r="G9" s="334"/>
      <c r="H9" s="334"/>
      <c r="I9" s="334"/>
      <c r="J9" s="334"/>
      <c r="K9" s="335"/>
    </row>
    <row r="10" spans="1:19" x14ac:dyDescent="0.2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9" ht="27" customHeight="1" x14ac:dyDescent="0.25">
      <c r="B11" s="303" t="s">
        <v>49</v>
      </c>
      <c r="C11" s="303"/>
      <c r="D11" s="303"/>
      <c r="E11" s="303"/>
      <c r="F11" s="303"/>
      <c r="G11" s="12"/>
      <c r="H11" s="17" t="s">
        <v>48</v>
      </c>
      <c r="I11" s="12"/>
      <c r="J11" s="17" t="s">
        <v>89</v>
      </c>
      <c r="K11" s="17" t="s">
        <v>47</v>
      </c>
    </row>
    <row r="12" spans="1:19" ht="20.149999999999999" customHeight="1" x14ac:dyDescent="0.3">
      <c r="A12" s="307" t="s">
        <v>58</v>
      </c>
      <c r="B12" s="309"/>
      <c r="C12" s="310"/>
      <c r="D12" s="310"/>
      <c r="E12" s="310"/>
      <c r="F12" s="311"/>
      <c r="G12" s="18"/>
      <c r="H12" s="188"/>
      <c r="I12" s="189"/>
      <c r="J12" s="190"/>
      <c r="K12" s="191"/>
      <c r="S12" s="1" t="s">
        <v>150</v>
      </c>
    </row>
    <row r="13" spans="1:19" ht="20.149999999999999" customHeight="1" x14ac:dyDescent="0.3">
      <c r="A13" s="308"/>
      <c r="B13" s="309"/>
      <c r="C13" s="310"/>
      <c r="D13" s="310"/>
      <c r="E13" s="310"/>
      <c r="F13" s="311"/>
      <c r="G13" s="18"/>
      <c r="H13" s="188"/>
      <c r="I13" s="189"/>
      <c r="J13" s="190"/>
      <c r="K13" s="191"/>
    </row>
    <row r="14" spans="1:19" ht="20.149999999999999" customHeight="1" x14ac:dyDescent="0.3">
      <c r="A14" s="308"/>
      <c r="B14" s="309"/>
      <c r="C14" s="310"/>
      <c r="D14" s="310"/>
      <c r="E14" s="310"/>
      <c r="F14" s="311"/>
      <c r="G14" s="18"/>
      <c r="H14" s="188"/>
      <c r="I14" s="189"/>
      <c r="J14" s="190"/>
      <c r="K14" s="191"/>
    </row>
    <row r="15" spans="1:19" ht="20.149999999999999" customHeight="1" x14ac:dyDescent="0.3">
      <c r="A15" s="308"/>
      <c r="B15" s="309"/>
      <c r="C15" s="310"/>
      <c r="D15" s="310"/>
      <c r="E15" s="310"/>
      <c r="F15" s="311"/>
      <c r="G15" s="18"/>
      <c r="H15" s="188"/>
      <c r="I15" s="189"/>
      <c r="J15" s="190"/>
      <c r="K15" s="191"/>
    </row>
    <row r="16" spans="1:19" ht="20.149999999999999" customHeight="1" x14ac:dyDescent="0.3">
      <c r="A16" s="308"/>
      <c r="B16" s="312"/>
      <c r="C16" s="313"/>
      <c r="D16" s="313"/>
      <c r="E16" s="313"/>
      <c r="F16" s="314"/>
      <c r="G16" s="18"/>
      <c r="H16" s="188"/>
      <c r="I16" s="189"/>
      <c r="J16" s="190"/>
      <c r="K16" s="192"/>
    </row>
    <row r="17" spans="1:11" ht="20.25" customHeight="1" x14ac:dyDescent="0.3">
      <c r="A17" s="12"/>
      <c r="B17" s="318" t="s">
        <v>83</v>
      </c>
      <c r="C17" s="318"/>
      <c r="D17" s="318"/>
      <c r="E17" s="318"/>
      <c r="F17" s="318"/>
      <c r="G17" s="318"/>
      <c r="H17" s="318"/>
      <c r="I17" s="318"/>
      <c r="J17" s="318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319" t="s">
        <v>116</v>
      </c>
      <c r="C19" s="320"/>
      <c r="D19" s="320"/>
      <c r="E19" s="320"/>
      <c r="F19" s="320"/>
      <c r="G19" s="320"/>
      <c r="H19" s="320"/>
      <c r="I19" s="320"/>
      <c r="J19" s="321"/>
      <c r="K19" s="301" t="s">
        <v>138</v>
      </c>
    </row>
    <row r="20" spans="1:11" ht="17.25" customHeight="1" x14ac:dyDescent="0.25">
      <c r="A20" s="16"/>
      <c r="B20" s="322"/>
      <c r="C20" s="323"/>
      <c r="D20" s="323"/>
      <c r="E20" s="323"/>
      <c r="F20" s="323"/>
      <c r="G20" s="323"/>
      <c r="H20" s="323"/>
      <c r="I20" s="323"/>
      <c r="J20" s="324"/>
      <c r="K20" s="302"/>
    </row>
    <row r="21" spans="1:11" ht="12.75" customHeight="1" x14ac:dyDescent="0.25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5">
      <c r="B22" s="303" t="s">
        <v>50</v>
      </c>
      <c r="C22" s="303"/>
      <c r="D22" s="303"/>
      <c r="E22" s="303"/>
      <c r="F22" s="303"/>
      <c r="G22" s="303"/>
      <c r="H22" s="303"/>
      <c r="I22" s="303"/>
      <c r="J22" s="303"/>
      <c r="K22" s="17" t="s">
        <v>47</v>
      </c>
    </row>
    <row r="23" spans="1:11" ht="19.5" customHeight="1" x14ac:dyDescent="0.3">
      <c r="A23" s="307" t="s">
        <v>60</v>
      </c>
      <c r="B23" s="309"/>
      <c r="C23" s="310"/>
      <c r="D23" s="310"/>
      <c r="E23" s="310"/>
      <c r="F23" s="310"/>
      <c r="G23" s="310"/>
      <c r="H23" s="310"/>
      <c r="I23" s="310"/>
      <c r="J23" s="311"/>
      <c r="K23" s="90"/>
    </row>
    <row r="24" spans="1:11" ht="20.149999999999999" customHeight="1" x14ac:dyDescent="0.3">
      <c r="A24" s="308"/>
      <c r="B24" s="309"/>
      <c r="C24" s="310"/>
      <c r="D24" s="310"/>
      <c r="E24" s="310"/>
      <c r="F24" s="310"/>
      <c r="G24" s="310"/>
      <c r="H24" s="310"/>
      <c r="I24" s="310"/>
      <c r="J24" s="311"/>
      <c r="K24" s="90"/>
    </row>
    <row r="25" spans="1:11" ht="20.149999999999999" customHeight="1" x14ac:dyDescent="0.3">
      <c r="A25" s="308"/>
      <c r="B25" s="309"/>
      <c r="C25" s="310"/>
      <c r="D25" s="310"/>
      <c r="E25" s="310"/>
      <c r="F25" s="310"/>
      <c r="G25" s="310"/>
      <c r="H25" s="310"/>
      <c r="I25" s="310"/>
      <c r="J25" s="311"/>
      <c r="K25" s="90"/>
    </row>
    <row r="26" spans="1:11" ht="20.149999999999999" customHeight="1" x14ac:dyDescent="0.3">
      <c r="A26" s="308"/>
      <c r="B26" s="309"/>
      <c r="C26" s="310"/>
      <c r="D26" s="310"/>
      <c r="E26" s="310"/>
      <c r="F26" s="310"/>
      <c r="G26" s="310"/>
      <c r="H26" s="310"/>
      <c r="I26" s="310"/>
      <c r="J26" s="311"/>
      <c r="K26" s="90"/>
    </row>
    <row r="27" spans="1:11" ht="20.149999999999999" customHeight="1" x14ac:dyDescent="0.3">
      <c r="A27" s="308"/>
      <c r="B27" s="312"/>
      <c r="C27" s="313"/>
      <c r="D27" s="313"/>
      <c r="E27" s="313"/>
      <c r="F27" s="313"/>
      <c r="G27" s="313"/>
      <c r="H27" s="313"/>
      <c r="I27" s="313"/>
      <c r="J27" s="314"/>
      <c r="K27" s="90"/>
    </row>
    <row r="28" spans="1:11" x14ac:dyDescent="0.2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49999999999999" customHeight="1" x14ac:dyDescent="0.25">
      <c r="A29" s="60" t="s">
        <v>61</v>
      </c>
      <c r="B29" s="319" t="s">
        <v>117</v>
      </c>
      <c r="C29" s="320"/>
      <c r="D29" s="320"/>
      <c r="E29" s="320"/>
      <c r="F29" s="320"/>
      <c r="G29" s="320"/>
      <c r="H29" s="320"/>
      <c r="I29" s="320"/>
      <c r="J29" s="321"/>
      <c r="K29" s="315" t="s">
        <v>149</v>
      </c>
    </row>
    <row r="30" spans="1:11" ht="17.25" customHeight="1" x14ac:dyDescent="0.25">
      <c r="A30" s="16"/>
      <c r="B30" s="322"/>
      <c r="C30" s="323"/>
      <c r="D30" s="323"/>
      <c r="E30" s="323"/>
      <c r="F30" s="323"/>
      <c r="G30" s="323"/>
      <c r="H30" s="323"/>
      <c r="I30" s="323"/>
      <c r="J30" s="324"/>
      <c r="K30" s="316"/>
    </row>
    <row r="31" spans="1:11" ht="12.75" customHeight="1" x14ac:dyDescent="0.2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5">
      <c r="A32" s="305"/>
      <c r="B32" s="305"/>
      <c r="C32" s="305"/>
      <c r="D32" s="305"/>
      <c r="E32" s="305"/>
      <c r="F32" s="305"/>
      <c r="G32" s="305"/>
      <c r="H32" s="305"/>
      <c r="I32" s="12"/>
      <c r="J32" s="17" t="s">
        <v>82</v>
      </c>
      <c r="K32" s="17" t="s">
        <v>47</v>
      </c>
    </row>
    <row r="33" spans="1:11" ht="20.149999999999999" customHeight="1" x14ac:dyDescent="0.3">
      <c r="A33" s="307" t="s">
        <v>62</v>
      </c>
      <c r="B33" s="309"/>
      <c r="C33" s="310"/>
      <c r="D33" s="310"/>
      <c r="E33" s="310"/>
      <c r="F33" s="310"/>
      <c r="G33" s="310"/>
      <c r="H33" s="311"/>
      <c r="I33" s="18"/>
      <c r="J33" s="90"/>
      <c r="K33" s="90"/>
    </row>
    <row r="34" spans="1:11" ht="20.149999999999999" customHeight="1" x14ac:dyDescent="0.3">
      <c r="A34" s="308"/>
      <c r="B34" s="309"/>
      <c r="C34" s="310"/>
      <c r="D34" s="310"/>
      <c r="E34" s="310"/>
      <c r="F34" s="310"/>
      <c r="G34" s="310"/>
      <c r="H34" s="311"/>
      <c r="I34" s="18"/>
      <c r="J34" s="90"/>
      <c r="K34" s="90"/>
    </row>
    <row r="35" spans="1:11" ht="20.149999999999999" customHeight="1" x14ac:dyDescent="0.3">
      <c r="A35" s="308"/>
      <c r="B35" s="309"/>
      <c r="C35" s="310"/>
      <c r="D35" s="310"/>
      <c r="E35" s="310"/>
      <c r="F35" s="310"/>
      <c r="G35" s="310"/>
      <c r="H35" s="311"/>
      <c r="I35" s="18"/>
      <c r="J35" s="90"/>
      <c r="K35" s="90"/>
    </row>
    <row r="36" spans="1:11" ht="20.149999999999999" customHeight="1" x14ac:dyDescent="0.3">
      <c r="A36" s="308"/>
      <c r="B36" s="309"/>
      <c r="C36" s="310"/>
      <c r="D36" s="310"/>
      <c r="E36" s="310"/>
      <c r="F36" s="310"/>
      <c r="G36" s="310"/>
      <c r="H36" s="311"/>
      <c r="I36" s="18"/>
      <c r="J36" s="90"/>
      <c r="K36" s="90"/>
    </row>
    <row r="37" spans="1:11" ht="20.149999999999999" customHeight="1" x14ac:dyDescent="0.3">
      <c r="A37" s="308"/>
      <c r="B37" s="312"/>
      <c r="C37" s="313"/>
      <c r="D37" s="313"/>
      <c r="E37" s="313"/>
      <c r="F37" s="313"/>
      <c r="G37" s="313"/>
      <c r="H37" s="314"/>
      <c r="I37" s="18"/>
      <c r="J37" s="90"/>
      <c r="K37" s="90"/>
    </row>
    <row r="38" spans="1:11" x14ac:dyDescent="0.25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4.5" x14ac:dyDescent="0.3">
      <c r="B39" s="317" t="s">
        <v>51</v>
      </c>
      <c r="C39" s="317"/>
      <c r="D39" s="317"/>
      <c r="E39" s="12"/>
      <c r="F39" s="317" t="s">
        <v>57</v>
      </c>
      <c r="G39" s="317"/>
      <c r="H39" s="317"/>
      <c r="I39" s="12"/>
      <c r="J39" s="17" t="s">
        <v>52</v>
      </c>
      <c r="K39" s="17" t="s">
        <v>53</v>
      </c>
    </row>
    <row r="40" spans="1:11" ht="20.149999999999999" customHeight="1" x14ac:dyDescent="0.3">
      <c r="A40" s="307" t="s">
        <v>63</v>
      </c>
      <c r="B40" s="309"/>
      <c r="C40" s="310"/>
      <c r="D40" s="311"/>
      <c r="E40" s="91"/>
      <c r="F40" s="298"/>
      <c r="G40" s="299"/>
      <c r="H40" s="300"/>
      <c r="I40" s="18"/>
      <c r="J40" s="90"/>
      <c r="K40" s="90"/>
    </row>
    <row r="41" spans="1:11" ht="20.149999999999999" customHeight="1" x14ac:dyDescent="0.3">
      <c r="A41" s="308"/>
      <c r="B41" s="312"/>
      <c r="C41" s="313"/>
      <c r="D41" s="314"/>
      <c r="E41" s="91"/>
      <c r="F41" s="298"/>
      <c r="G41" s="299"/>
      <c r="H41" s="300"/>
      <c r="I41" s="18"/>
      <c r="J41" s="90"/>
      <c r="K41" s="90"/>
    </row>
    <row r="42" spans="1:11" ht="20.149999999999999" customHeight="1" x14ac:dyDescent="0.3">
      <c r="A42" s="308"/>
      <c r="B42" s="309"/>
      <c r="C42" s="310"/>
      <c r="D42" s="311"/>
      <c r="E42" s="91"/>
      <c r="F42" s="298"/>
      <c r="G42" s="299"/>
      <c r="H42" s="300"/>
      <c r="I42" s="18"/>
      <c r="J42" s="90"/>
      <c r="K42" s="90"/>
    </row>
    <row r="43" spans="1:11" ht="20.149999999999999" customHeight="1" x14ac:dyDescent="0.3">
      <c r="A43" s="308"/>
      <c r="B43" s="309"/>
      <c r="C43" s="310"/>
      <c r="D43" s="311"/>
      <c r="E43" s="91"/>
      <c r="F43" s="298"/>
      <c r="G43" s="299"/>
      <c r="H43" s="300"/>
      <c r="I43" s="18"/>
      <c r="J43" s="90"/>
      <c r="K43" s="90"/>
    </row>
    <row r="44" spans="1:11" ht="20.149999999999999" customHeight="1" x14ac:dyDescent="0.3">
      <c r="A44" s="308"/>
      <c r="B44" s="312"/>
      <c r="C44" s="313"/>
      <c r="D44" s="314"/>
      <c r="E44" s="91"/>
      <c r="F44" s="298"/>
      <c r="G44" s="299"/>
      <c r="H44" s="300"/>
      <c r="I44" s="18"/>
      <c r="J44" s="90"/>
      <c r="K44" s="90"/>
    </row>
    <row r="45" spans="1:11" x14ac:dyDescent="0.25">
      <c r="A45" s="305"/>
      <c r="B45" s="306"/>
      <c r="C45" s="306"/>
      <c r="D45" s="306"/>
      <c r="E45" s="306"/>
      <c r="F45" s="306"/>
      <c r="G45" s="306"/>
      <c r="H45" s="306"/>
      <c r="I45" s="306"/>
      <c r="J45" s="306"/>
      <c r="K45" s="306"/>
    </row>
    <row r="46" spans="1:11" ht="19.5" customHeight="1" x14ac:dyDescent="0.3">
      <c r="A46" s="304" t="s">
        <v>64</v>
      </c>
      <c r="B46" s="292" t="s">
        <v>162</v>
      </c>
      <c r="C46" s="293"/>
      <c r="D46" s="293"/>
      <c r="E46" s="293"/>
      <c r="F46" s="293"/>
      <c r="G46" s="293"/>
      <c r="H46" s="293"/>
      <c r="I46" s="293"/>
      <c r="J46" s="293"/>
      <c r="K46" s="293"/>
    </row>
    <row r="47" spans="1:11" ht="19.5" customHeight="1" x14ac:dyDescent="0.3">
      <c r="A47" s="304"/>
      <c r="B47" s="294" t="s">
        <v>163</v>
      </c>
      <c r="C47" s="295"/>
      <c r="D47" s="295"/>
      <c r="E47" s="295"/>
      <c r="F47" s="295"/>
      <c r="G47" s="295"/>
      <c r="H47" s="295"/>
      <c r="I47" s="295"/>
      <c r="J47" s="295"/>
      <c r="K47" s="295"/>
    </row>
    <row r="48" spans="1:11" ht="19.5" customHeight="1" x14ac:dyDescent="0.25">
      <c r="A48" s="304"/>
      <c r="B48" s="296"/>
      <c r="C48" s="297"/>
      <c r="D48" s="297"/>
      <c r="E48" s="297"/>
      <c r="F48" s="297"/>
      <c r="G48" s="297"/>
      <c r="H48" s="297"/>
      <c r="I48" s="297"/>
      <c r="J48" s="297"/>
      <c r="K48" s="297"/>
    </row>
    <row r="49" spans="1:11" ht="19.5" customHeight="1" x14ac:dyDescent="0.25">
      <c r="A49" s="304"/>
      <c r="B49" s="296"/>
      <c r="C49" s="297"/>
      <c r="D49" s="297"/>
      <c r="E49" s="297"/>
      <c r="F49" s="297"/>
      <c r="G49" s="297"/>
      <c r="H49" s="297"/>
      <c r="I49" s="297"/>
      <c r="J49" s="297"/>
      <c r="K49" s="297"/>
    </row>
    <row r="50" spans="1:11" ht="10.5" customHeight="1" x14ac:dyDescent="0.25">
      <c r="A50" s="304"/>
      <c r="B50" s="296"/>
      <c r="C50" s="297"/>
      <c r="D50" s="297"/>
      <c r="E50" s="297"/>
      <c r="F50" s="297"/>
      <c r="G50" s="297"/>
      <c r="H50" s="297"/>
      <c r="I50" s="297"/>
      <c r="J50" s="297"/>
      <c r="K50" s="297"/>
    </row>
    <row r="51" spans="1:11" ht="11.25" customHeight="1" x14ac:dyDescent="0.25">
      <c r="A51" s="304"/>
      <c r="B51" s="296"/>
      <c r="C51" s="297"/>
      <c r="D51" s="297"/>
      <c r="E51" s="297"/>
      <c r="F51" s="297"/>
      <c r="G51" s="297"/>
      <c r="H51" s="297"/>
      <c r="I51" s="297"/>
      <c r="J51" s="297"/>
      <c r="K51" s="297"/>
    </row>
    <row r="52" spans="1:11" ht="12.75" customHeight="1" x14ac:dyDescent="0.25">
      <c r="A52" s="304"/>
      <c r="B52" s="296"/>
      <c r="C52" s="297"/>
      <c r="D52" s="297"/>
      <c r="E52" s="297"/>
      <c r="F52" s="297"/>
      <c r="G52" s="297"/>
      <c r="H52" s="297"/>
      <c r="I52" s="297"/>
      <c r="J52" s="297"/>
      <c r="K52" s="297"/>
    </row>
    <row r="53" spans="1:11" ht="5.25" customHeight="1" x14ac:dyDescent="0.25">
      <c r="A53" s="304"/>
      <c r="B53" s="296"/>
      <c r="C53" s="297"/>
      <c r="D53" s="297"/>
      <c r="E53" s="297"/>
      <c r="F53" s="297"/>
      <c r="G53" s="297"/>
      <c r="H53" s="297"/>
      <c r="I53" s="297"/>
      <c r="J53" s="297"/>
      <c r="K53" s="297"/>
    </row>
    <row r="54" spans="1:11" ht="4.5" customHeight="1" x14ac:dyDescent="0.25">
      <c r="A54" s="304"/>
      <c r="B54" s="296"/>
      <c r="C54" s="297"/>
      <c r="D54" s="297"/>
      <c r="E54" s="297"/>
      <c r="F54" s="297"/>
      <c r="G54" s="297"/>
      <c r="H54" s="297"/>
      <c r="I54" s="297"/>
      <c r="J54" s="297"/>
      <c r="K54" s="297"/>
    </row>
    <row r="55" spans="1:11" ht="4.5" customHeight="1" x14ac:dyDescent="0.25">
      <c r="A55" s="304"/>
      <c r="B55" s="296"/>
      <c r="C55" s="297"/>
      <c r="D55" s="297"/>
      <c r="E55" s="297"/>
      <c r="F55" s="297"/>
      <c r="G55" s="297"/>
      <c r="H55" s="297"/>
      <c r="I55" s="297"/>
      <c r="J55" s="297"/>
      <c r="K55" s="297"/>
    </row>
    <row r="56" spans="1:11" x14ac:dyDescent="0.25">
      <c r="B56" s="52"/>
    </row>
  </sheetData>
  <mergeCells count="56"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25:J25"/>
    <mergeCell ref="B26:J26"/>
    <mergeCell ref="B27:J27"/>
    <mergeCell ref="F40:H40"/>
    <mergeCell ref="B34:H34"/>
    <mergeCell ref="B35:H35"/>
    <mergeCell ref="B36:H36"/>
    <mergeCell ref="B37:H37"/>
    <mergeCell ref="B29:J30"/>
    <mergeCell ref="F42:H42"/>
    <mergeCell ref="F43:H43"/>
    <mergeCell ref="K29:K30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A28:K28"/>
    <mergeCell ref="B23:J23"/>
    <mergeCell ref="B24:J24"/>
    <mergeCell ref="B46:K46"/>
    <mergeCell ref="B47:K47"/>
    <mergeCell ref="B48:K55"/>
    <mergeCell ref="F44:H44"/>
    <mergeCell ref="K19:K20"/>
    <mergeCell ref="A21:K21"/>
    <mergeCell ref="B22:J22"/>
    <mergeCell ref="A46:A55"/>
    <mergeCell ref="A45:K45"/>
    <mergeCell ref="A40:A44"/>
    <mergeCell ref="B40:D40"/>
    <mergeCell ref="B41:D41"/>
    <mergeCell ref="B42:D42"/>
    <mergeCell ref="B43:D43"/>
    <mergeCell ref="B44:D44"/>
    <mergeCell ref="F41:H41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1"/>
  <sheetViews>
    <sheetView topLeftCell="B1" zoomScale="80" workbookViewId="0">
      <selection activeCell="X63" sqref="X63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8" t="str">
        <f>'R&amp;P Accounts'!B2</f>
        <v>Friends of Maud Railway Museum</v>
      </c>
      <c r="D1" s="248"/>
      <c r="E1" s="248"/>
      <c r="F1" s="248"/>
      <c r="G1" s="248"/>
      <c r="H1" s="248"/>
      <c r="I1" s="248"/>
      <c r="J1" s="248"/>
      <c r="K1" s="248"/>
      <c r="M1" s="325" t="str">
        <f>'R&amp;P Accounts'!L2</f>
        <v>SC048327</v>
      </c>
      <c r="N1" s="325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49999999999999" customHeight="1" x14ac:dyDescent="0.25">
      <c r="A5" s="339" t="s">
        <v>130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 t="s">
        <v>139</v>
      </c>
      <c r="B10" s="18"/>
      <c r="C10" s="119">
        <v>2667</v>
      </c>
      <c r="D10" s="120"/>
      <c r="E10" s="119"/>
      <c r="F10" s="120"/>
      <c r="G10" s="119"/>
      <c r="H10" s="123"/>
      <c r="I10" s="119"/>
      <c r="J10" s="123"/>
      <c r="K10" s="119">
        <v>2667</v>
      </c>
      <c r="L10" s="120"/>
      <c r="M10" s="124">
        <v>4477</v>
      </c>
    </row>
    <row r="11" spans="1:14" ht="16.5" customHeight="1" x14ac:dyDescent="0.3">
      <c r="A11" s="98" t="s">
        <v>140</v>
      </c>
      <c r="B11" s="18"/>
      <c r="C11" s="119">
        <v>1568</v>
      </c>
      <c r="D11" s="120"/>
      <c r="E11" s="119"/>
      <c r="F11" s="120"/>
      <c r="G11" s="119"/>
      <c r="H11" s="123"/>
      <c r="I11" s="119"/>
      <c r="J11" s="123"/>
      <c r="K11" s="119">
        <v>1568</v>
      </c>
      <c r="L11" s="120"/>
      <c r="M11" s="124">
        <v>1470</v>
      </c>
    </row>
    <row r="12" spans="1:14" ht="16.5" customHeight="1" x14ac:dyDescent="0.3">
      <c r="A12" s="98" t="s">
        <v>141</v>
      </c>
      <c r="B12" s="18"/>
      <c r="C12" s="119">
        <v>220</v>
      </c>
      <c r="D12" s="120"/>
      <c r="E12" s="119"/>
      <c r="F12" s="120"/>
      <c r="G12" s="119"/>
      <c r="H12" s="123"/>
      <c r="I12" s="119"/>
      <c r="J12" s="123"/>
      <c r="K12" s="119">
        <v>220</v>
      </c>
      <c r="L12" s="120"/>
      <c r="M12" s="124">
        <v>220</v>
      </c>
    </row>
    <row r="13" spans="1:14" ht="16.5" customHeight="1" x14ac:dyDescent="0.3">
      <c r="A13" s="86" t="s">
        <v>154</v>
      </c>
      <c r="B13" s="93"/>
      <c r="C13" s="121">
        <v>4801</v>
      </c>
      <c r="D13" s="120"/>
      <c r="E13" s="119"/>
      <c r="F13" s="120"/>
      <c r="G13" s="119"/>
      <c r="H13" s="120"/>
      <c r="I13" s="119"/>
      <c r="J13" s="120"/>
      <c r="K13" s="119">
        <v>4801</v>
      </c>
      <c r="L13" s="214"/>
      <c r="M13" s="124">
        <v>2032</v>
      </c>
    </row>
    <row r="14" spans="1:14" ht="20.25" customHeight="1" thickBot="1" x14ac:dyDescent="0.3">
      <c r="A14" s="95" t="s">
        <v>83</v>
      </c>
      <c r="B14" s="95"/>
      <c r="C14" s="122">
        <f>SUM(C10:C13)</f>
        <v>9256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9256</v>
      </c>
      <c r="L14" s="214"/>
      <c r="M14" s="122">
        <f>SUM(M10:M13)</f>
        <v>8199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39" t="s">
        <v>122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 t="s">
        <v>152</v>
      </c>
      <c r="B21" s="18"/>
      <c r="C21" s="119">
        <v>200</v>
      </c>
      <c r="D21" s="120"/>
      <c r="E21" s="119"/>
      <c r="F21" s="120"/>
      <c r="G21" s="120"/>
      <c r="H21" s="123"/>
      <c r="I21" s="120"/>
      <c r="J21" s="123"/>
      <c r="K21" s="119">
        <f>SUM(C21:I21)</f>
        <v>200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8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200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200</v>
      </c>
      <c r="L25" s="338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39" t="s">
        <v>120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 t="s">
        <v>142</v>
      </c>
      <c r="B32" s="18"/>
      <c r="C32" s="119">
        <v>705</v>
      </c>
      <c r="D32" s="120"/>
      <c r="E32" s="119"/>
      <c r="F32" s="120"/>
      <c r="G32" s="119"/>
      <c r="H32" s="123"/>
      <c r="I32" s="119"/>
      <c r="J32" s="123"/>
      <c r="K32" s="119">
        <f>SUM(C32:I32)</f>
        <v>705</v>
      </c>
      <c r="L32" s="120"/>
      <c r="M32" s="124">
        <v>435</v>
      </c>
    </row>
    <row r="33" spans="1:13" ht="16.5" customHeight="1" x14ac:dyDescent="0.3">
      <c r="A33" s="98" t="s">
        <v>143</v>
      </c>
      <c r="B33" s="18"/>
      <c r="C33" s="119">
        <v>467</v>
      </c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467</v>
      </c>
      <c r="L33" s="120"/>
      <c r="M33" s="124">
        <v>230</v>
      </c>
    </row>
    <row r="34" spans="1:13" ht="16.5" customHeight="1" x14ac:dyDescent="0.3">
      <c r="A34" s="98" t="s">
        <v>153</v>
      </c>
      <c r="B34" s="18"/>
      <c r="C34" s="119">
        <v>446</v>
      </c>
      <c r="D34" s="120"/>
      <c r="E34" s="119"/>
      <c r="F34" s="120"/>
      <c r="G34" s="119"/>
      <c r="H34" s="123"/>
      <c r="I34" s="119"/>
      <c r="J34" s="123"/>
      <c r="K34" s="119">
        <f t="shared" si="0"/>
        <v>446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8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1618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1618</v>
      </c>
      <c r="L40" s="338"/>
      <c r="M40" s="122">
        <f>SUM(M32:M39)</f>
        <v>665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6" t="s">
        <v>119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 t="s">
        <v>157</v>
      </c>
      <c r="B47" s="18"/>
      <c r="C47" s="126">
        <v>1978</v>
      </c>
      <c r="D47" s="127"/>
      <c r="E47" s="126"/>
      <c r="F47" s="127"/>
      <c r="G47" s="126"/>
      <c r="H47" s="130"/>
      <c r="I47" s="126"/>
      <c r="J47" s="130"/>
      <c r="K47" s="126">
        <f>SUM(C47:I47)</f>
        <v>1978</v>
      </c>
      <c r="L47" s="127"/>
      <c r="M47" s="131">
        <v>1555</v>
      </c>
    </row>
    <row r="48" spans="1:13" ht="16.5" customHeight="1" x14ac:dyDescent="0.3">
      <c r="A48" s="98" t="s">
        <v>155</v>
      </c>
      <c r="B48" s="18"/>
      <c r="C48" s="126">
        <v>985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985</v>
      </c>
      <c r="L48" s="127"/>
      <c r="M48" s="131">
        <v>1219</v>
      </c>
    </row>
    <row r="49" spans="1:24" ht="16.5" customHeight="1" x14ac:dyDescent="0.3">
      <c r="A49" s="98" t="s">
        <v>144</v>
      </c>
      <c r="B49" s="18"/>
      <c r="C49" s="126">
        <v>88</v>
      </c>
      <c r="D49" s="127"/>
      <c r="E49" s="126"/>
      <c r="F49" s="127"/>
      <c r="G49" s="126"/>
      <c r="H49" s="130"/>
      <c r="I49" s="126"/>
      <c r="J49" s="130"/>
      <c r="K49" s="126">
        <v>88</v>
      </c>
      <c r="L49" s="127"/>
      <c r="M49" s="131">
        <v>86</v>
      </c>
    </row>
    <row r="50" spans="1:24" ht="16.5" customHeight="1" x14ac:dyDescent="0.3">
      <c r="A50" s="98" t="s">
        <v>145</v>
      </c>
      <c r="B50" s="18"/>
      <c r="C50" s="126">
        <v>380</v>
      </c>
      <c r="D50" s="127"/>
      <c r="E50" s="126"/>
      <c r="F50" s="127"/>
      <c r="G50" s="126"/>
      <c r="H50" s="130"/>
      <c r="I50" s="126"/>
      <c r="J50" s="130"/>
      <c r="K50" s="126">
        <f t="shared" si="1"/>
        <v>380</v>
      </c>
      <c r="L50" s="127"/>
      <c r="M50" s="131">
        <v>340</v>
      </c>
    </row>
    <row r="51" spans="1:24" ht="16.5" customHeight="1" x14ac:dyDescent="0.3">
      <c r="A51" s="98" t="s">
        <v>146</v>
      </c>
      <c r="B51" s="18"/>
      <c r="C51" s="132">
        <v>522</v>
      </c>
      <c r="D51" s="130"/>
      <c r="E51" s="132"/>
      <c r="F51" s="130"/>
      <c r="G51" s="132"/>
      <c r="H51" s="130"/>
      <c r="I51" s="132"/>
      <c r="J51" s="130"/>
      <c r="K51" s="126">
        <f t="shared" si="1"/>
        <v>522</v>
      </c>
      <c r="L51" s="130"/>
      <c r="M51" s="131">
        <v>486</v>
      </c>
    </row>
    <row r="52" spans="1:24" ht="16.5" customHeight="1" x14ac:dyDescent="0.3">
      <c r="A52" s="98" t="s">
        <v>156</v>
      </c>
      <c r="B52" s="18"/>
      <c r="C52" s="132">
        <v>3265</v>
      </c>
      <c r="D52" s="130"/>
      <c r="E52" s="132"/>
      <c r="F52" s="130"/>
      <c r="G52" s="132"/>
      <c r="H52" s="130"/>
      <c r="I52" s="132"/>
      <c r="J52" s="130"/>
      <c r="K52" s="126">
        <f t="shared" si="1"/>
        <v>3265</v>
      </c>
      <c r="L52" s="130"/>
      <c r="M52" s="131">
        <v>1422</v>
      </c>
    </row>
    <row r="53" spans="1:24" ht="16.5" customHeight="1" x14ac:dyDescent="0.3">
      <c r="A53" s="98" t="s">
        <v>148</v>
      </c>
      <c r="B53" s="18"/>
      <c r="C53" s="132">
        <v>30</v>
      </c>
      <c r="D53" s="130"/>
      <c r="E53" s="132"/>
      <c r="F53" s="130"/>
      <c r="G53" s="132"/>
      <c r="H53" s="130"/>
      <c r="I53" s="132"/>
      <c r="J53" s="130"/>
      <c r="K53" s="126">
        <f t="shared" si="1"/>
        <v>30</v>
      </c>
      <c r="L53" s="130"/>
      <c r="M53" s="131">
        <v>30</v>
      </c>
    </row>
    <row r="54" spans="1:24" ht="16.5" customHeight="1" x14ac:dyDescent="0.3">
      <c r="A54" s="98" t="s">
        <v>158</v>
      </c>
      <c r="B54" s="18"/>
      <c r="C54" s="132">
        <v>3420</v>
      </c>
      <c r="D54" s="130"/>
      <c r="E54" s="132"/>
      <c r="F54" s="130"/>
      <c r="G54" s="132"/>
      <c r="H54" s="130"/>
      <c r="I54" s="132"/>
      <c r="J54" s="130"/>
      <c r="K54" s="126">
        <f t="shared" si="1"/>
        <v>3420</v>
      </c>
      <c r="L54" s="130"/>
      <c r="M54" s="131"/>
    </row>
    <row r="55" spans="1:24" ht="16.5" customHeight="1" x14ac:dyDescent="0.3">
      <c r="A55" s="98" t="s">
        <v>159</v>
      </c>
      <c r="B55" s="18"/>
      <c r="C55" s="132">
        <v>440</v>
      </c>
      <c r="D55" s="130"/>
      <c r="E55" s="132"/>
      <c r="F55" s="130"/>
      <c r="G55" s="132"/>
      <c r="H55" s="130"/>
      <c r="I55" s="132"/>
      <c r="J55" s="130"/>
      <c r="K55" s="126">
        <f t="shared" si="1"/>
        <v>440</v>
      </c>
      <c r="L55" s="130"/>
      <c r="M55" s="131"/>
    </row>
    <row r="56" spans="1:24" ht="16.5" customHeight="1" x14ac:dyDescent="0.3">
      <c r="A56" s="98" t="s">
        <v>151</v>
      </c>
      <c r="B56" s="18"/>
      <c r="C56" s="132"/>
      <c r="D56" s="130"/>
      <c r="E56" s="132"/>
      <c r="F56" s="130"/>
      <c r="G56" s="132"/>
      <c r="H56" s="130"/>
      <c r="I56" s="132"/>
      <c r="J56" s="130"/>
      <c r="K56" s="126"/>
      <c r="L56" s="130"/>
      <c r="M56" s="131">
        <v>2061</v>
      </c>
    </row>
    <row r="57" spans="1:24" ht="16.5" customHeight="1" x14ac:dyDescent="0.3">
      <c r="A57" s="86" t="s">
        <v>147</v>
      </c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7"/>
      <c r="M57" s="131">
        <v>113</v>
      </c>
    </row>
    <row r="58" spans="1:24" ht="20.149999999999999" customHeight="1" thickBot="1" x14ac:dyDescent="0.3">
      <c r="A58" s="95" t="s">
        <v>83</v>
      </c>
      <c r="B58" s="95"/>
      <c r="C58" s="129">
        <f>SUM(C47:C57)</f>
        <v>11108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11108</v>
      </c>
      <c r="L58" s="337"/>
      <c r="M58" s="129">
        <f>SUM(M47:M57)</f>
        <v>7312</v>
      </c>
    </row>
    <row r="59" spans="1:24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24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  <c r="T60" s="1" t="s">
        <v>160</v>
      </c>
    </row>
    <row r="61" spans="1:24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24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24" ht="20.149999999999999" customHeight="1" x14ac:dyDescent="0.25">
      <c r="X63" s="1" t="s">
        <v>161</v>
      </c>
    </row>
    <row r="64" spans="1:24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36328125" customWidth="1"/>
    <col min="4" max="4" width="1.81640625" customWidth="1"/>
    <col min="5" max="5" width="15.36328125" customWidth="1"/>
    <col min="6" max="6" width="1.54296875" customWidth="1"/>
    <col min="7" max="7" width="15.36328125" customWidth="1"/>
    <col min="8" max="8" width="1.54296875" customWidth="1"/>
    <col min="9" max="9" width="15.36328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49" t="str">
        <f>'R&amp;P Accounts'!B2</f>
        <v>Friends of Maud Railway Museum</v>
      </c>
      <c r="D1" s="349"/>
      <c r="E1" s="349"/>
      <c r="F1" s="349"/>
      <c r="G1" s="349"/>
      <c r="H1" s="349"/>
      <c r="I1" s="349"/>
      <c r="J1" s="349"/>
      <c r="K1" s="349"/>
      <c r="L1" s="1"/>
      <c r="M1" s="325" t="str">
        <f>'R&amp;P Accounts'!L2</f>
        <v>SC048327</v>
      </c>
      <c r="N1" s="325"/>
    </row>
    <row r="2" spans="1:14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183"/>
    </row>
    <row r="5" spans="1:14" ht="15.5" x14ac:dyDescent="0.25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5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5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5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5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5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5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8" t="str">
        <f>'R&amp;P Accounts'!B2</f>
        <v>Friends of Maud Railway Museum</v>
      </c>
      <c r="D1" s="248"/>
      <c r="E1" s="248"/>
      <c r="F1" s="248"/>
      <c r="G1" s="248"/>
      <c r="H1" s="248"/>
      <c r="I1" s="248"/>
      <c r="J1" s="248"/>
      <c r="K1" s="248"/>
      <c r="M1" s="325" t="str">
        <f>'R&amp;P Accounts'!L2</f>
        <v>SC048327</v>
      </c>
      <c r="N1" s="325"/>
    </row>
    <row r="2" spans="1:14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49999999999999" customHeight="1" x14ac:dyDescent="0.25">
      <c r="A5" s="339" t="s">
        <v>131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6F51077-60E7-4454-AE87-01B73BFDE712}"/>
</file>

<file path=customXml/itemProps2.xml><?xml version="1.0" encoding="utf-8"?>
<ds:datastoreItem xmlns:ds="http://schemas.openxmlformats.org/officeDocument/2006/customXml" ds:itemID="{30100A3E-930A-4932-836C-483813F784EC}"/>
</file>

<file path=customXml/itemProps3.xml><?xml version="1.0" encoding="utf-8"?>
<ds:datastoreItem xmlns:ds="http://schemas.openxmlformats.org/officeDocument/2006/customXml" ds:itemID="{F88BA1A9-9E25-4155-8C43-5C57225A3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Margaret Morrison</cp:lastModifiedBy>
  <cp:lastPrinted>2025-04-03T10:03:32Z</cp:lastPrinted>
  <dcterms:created xsi:type="dcterms:W3CDTF">2007-04-10T16:51:52Z</dcterms:created>
  <dcterms:modified xsi:type="dcterms:W3CDTF">2026-04-10T13:19:34Z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