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son\Downloads\"/>
    </mc:Choice>
  </mc:AlternateContent>
  <xr:revisionPtr revIDLastSave="0" documentId="13_ncr:1_{7067471C-C921-4A0E-AC8F-7E73D35850D1}" xr6:coauthVersionLast="47" xr6:coauthVersionMax="47" xr10:uidLastSave="{00000000-0000-0000-0000-000000000000}"/>
  <bookViews>
    <workbookView xWindow="-110" yWindow="-110" windowWidth="19420" windowHeight="10300" firstSheet="10" activeTab="14" xr2:uid="{00000000-000D-0000-FFFF-FFFF00000000}"/>
  </bookViews>
  <sheets>
    <sheet name="APRIL" sheetId="2" r:id="rId1"/>
    <sheet name="MAY" sheetId="3" r:id="rId2"/>
    <sheet name="JUNE" sheetId="6" r:id="rId3"/>
    <sheet name="JULY" sheetId="7" r:id="rId4"/>
    <sheet name="AUGUST" sheetId="8" r:id="rId5"/>
    <sheet name="SEPTEMBER" sheetId="9" r:id="rId6"/>
    <sheet name="OCTOBER" sheetId="10" r:id="rId7"/>
    <sheet name="NOVEMBER" sheetId="11" r:id="rId8"/>
    <sheet name="DECEMBER" sheetId="12" r:id="rId9"/>
    <sheet name="JANUARY" sheetId="13" r:id="rId10"/>
    <sheet name="FEBRUARY" sheetId="14" r:id="rId11"/>
    <sheet name="March" sheetId="19" r:id="rId12"/>
    <sheet name="INCOME SUMMARY" sheetId="4" r:id="rId13"/>
    <sheet name="EXP SUMMARY" sheetId="5" r:id="rId14"/>
    <sheet name="2452 Summary" sheetId="20" r:id="rId15"/>
  </sheets>
  <definedNames>
    <definedName name="_xlnm.Print_Area" localSheetId="14">'2452 Summary'!$A$1:$G$30</definedName>
    <definedName name="_xlnm.Print_Area" localSheetId="0">APRIL!$A$1:$K$19</definedName>
    <definedName name="_xlnm.Print_Area" localSheetId="4">AUGUST!$A$1:$J$19</definedName>
    <definedName name="_xlnm.Print_Area" localSheetId="8">DECEMBER!$A$1:$J$20</definedName>
    <definedName name="_xlnm.Print_Area" localSheetId="13">'EXP SUMMARY'!$A$1:$M$17</definedName>
    <definedName name="_xlnm.Print_Area" localSheetId="10">FEBRUARY!$A$1:$I$20</definedName>
    <definedName name="_xlnm.Print_Area" localSheetId="12">'INCOME SUMMARY'!$A$1:$M$17</definedName>
    <definedName name="_xlnm.Print_Area" localSheetId="9">JANUARY!$A$1:$J$17</definedName>
    <definedName name="_xlnm.Print_Area" localSheetId="3">JULY!$A$1:$J$18</definedName>
    <definedName name="_xlnm.Print_Area" localSheetId="2">JUNE!$A$1:$J$21</definedName>
    <definedName name="_xlnm.Print_Area" localSheetId="11">March!$A$1:$J$19</definedName>
    <definedName name="_xlnm.Print_Area" localSheetId="1">MAY!$A$1:$I$21</definedName>
    <definedName name="_xlnm.Print_Area" localSheetId="7">NOVEMBER!$A$1:$I$22</definedName>
    <definedName name="_xlnm.Print_Area" localSheetId="6">OCTOBER!$A$1:$J$18</definedName>
    <definedName name="_xlnm.Print_Area" localSheetId="5">SEPTEMBER!$A$1:$K$23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0" l="1"/>
  <c r="A16" i="20"/>
  <c r="C14" i="20"/>
  <c r="A14" i="20"/>
  <c r="B5" i="4"/>
  <c r="D14" i="2"/>
  <c r="F12" i="4"/>
  <c r="B12" i="4"/>
  <c r="E11" i="4"/>
  <c r="B11" i="4"/>
  <c r="B7" i="4"/>
  <c r="G7" i="4"/>
  <c r="B6" i="4"/>
  <c r="G6" i="4"/>
  <c r="F5" i="4"/>
  <c r="E16" i="12"/>
  <c r="D19" i="11"/>
  <c r="D13" i="7"/>
  <c r="D16" i="6"/>
  <c r="D14" i="3"/>
  <c r="A12" i="20" l="1"/>
  <c r="A10" i="20"/>
  <c r="A8" i="20"/>
  <c r="A6" i="20"/>
  <c r="L16" i="5"/>
  <c r="L17" i="5" s="1"/>
  <c r="G26" i="20" s="1"/>
  <c r="K16" i="5"/>
  <c r="J16" i="5"/>
  <c r="K17" i="5"/>
  <c r="G24" i="20" s="1"/>
  <c r="H17" i="5"/>
  <c r="G20" i="20" s="1"/>
  <c r="J3" i="5"/>
  <c r="E22" i="20" s="1"/>
  <c r="M14" i="5"/>
  <c r="M11" i="5"/>
  <c r="M10" i="5"/>
  <c r="M9" i="5"/>
  <c r="L3" i="5"/>
  <c r="E26" i="20" s="1"/>
  <c r="K3" i="5"/>
  <c r="E24" i="20" s="1"/>
  <c r="I16" i="5"/>
  <c r="I17" i="5" s="1"/>
  <c r="G6" i="20" s="1"/>
  <c r="B16" i="5"/>
  <c r="C15" i="5"/>
  <c r="B15" i="5"/>
  <c r="M15" i="5" s="1"/>
  <c r="B14" i="5"/>
  <c r="G13" i="5"/>
  <c r="B13" i="5"/>
  <c r="M13" i="5" s="1"/>
  <c r="B12" i="5"/>
  <c r="M12" i="5" s="1"/>
  <c r="H11" i="5"/>
  <c r="H3" i="5"/>
  <c r="E20" i="20" s="1"/>
  <c r="I11" i="5"/>
  <c r="I3" i="5"/>
  <c r="E6" i="20" s="1"/>
  <c r="G11" i="5"/>
  <c r="G3" i="5"/>
  <c r="E18" i="20" s="1"/>
  <c r="B11" i="5"/>
  <c r="F10" i="5"/>
  <c r="F3" i="5"/>
  <c r="E16" i="20" s="1"/>
  <c r="B10" i="5"/>
  <c r="B9" i="5"/>
  <c r="E8" i="5"/>
  <c r="E3" i="5"/>
  <c r="E14" i="20" s="1"/>
  <c r="B8" i="5"/>
  <c r="M8" i="5" s="1"/>
  <c r="B7" i="5"/>
  <c r="M7" i="5" s="1"/>
  <c r="B6" i="5"/>
  <c r="M6" i="5" s="1"/>
  <c r="D5" i="5"/>
  <c r="C5" i="5"/>
  <c r="D3" i="5"/>
  <c r="E12" i="20" s="1"/>
  <c r="C3" i="5"/>
  <c r="E10" i="20" s="1"/>
  <c r="B5" i="5"/>
  <c r="M5" i="5" s="1"/>
  <c r="B3" i="5"/>
  <c r="E8" i="20" s="1"/>
  <c r="B15" i="4"/>
  <c r="M15" i="4" s="1"/>
  <c r="E14" i="4"/>
  <c r="E2" i="4"/>
  <c r="D2" i="4"/>
  <c r="D14" i="4"/>
  <c r="B13" i="4"/>
  <c r="M13" i="4" s="1"/>
  <c r="M12" i="4"/>
  <c r="B10" i="4"/>
  <c r="B9" i="4"/>
  <c r="C2" i="4"/>
  <c r="C8" i="4"/>
  <c r="M7" i="4"/>
  <c r="M6" i="4"/>
  <c r="C8" i="14"/>
  <c r="B14" i="4" s="1"/>
  <c r="C5" i="8"/>
  <c r="B8" i="4" s="1"/>
  <c r="M8" i="4" s="1"/>
  <c r="L16" i="4"/>
  <c r="M11" i="4"/>
  <c r="M10" i="4"/>
  <c r="M9" i="4"/>
  <c r="M5" i="4"/>
  <c r="I17" i="14"/>
  <c r="M14" i="4" l="1"/>
  <c r="M16" i="5"/>
  <c r="M17" i="5" s="1"/>
  <c r="J17" i="5"/>
  <c r="G22" i="20" s="1"/>
  <c r="C17" i="5"/>
  <c r="G10" i="20" s="1"/>
  <c r="I15" i="13"/>
  <c r="J16" i="9" l="1"/>
  <c r="I15" i="12" l="1"/>
  <c r="D13" i="13"/>
  <c r="I16" i="19" l="1"/>
  <c r="D12" i="8" l="1"/>
  <c r="B4" i="4"/>
  <c r="M4" i="4" s="1"/>
  <c r="J14" i="2"/>
  <c r="J16" i="4"/>
  <c r="C16" i="19"/>
  <c r="I19" i="11"/>
  <c r="I14" i="10"/>
  <c r="C14" i="10"/>
  <c r="I13" i="7"/>
  <c r="D16" i="9"/>
  <c r="I16" i="6"/>
  <c r="I12" i="8"/>
  <c r="H14" i="3"/>
  <c r="C17" i="14"/>
  <c r="F17" i="5"/>
  <c r="G16" i="20" s="1"/>
  <c r="H16" i="4"/>
  <c r="G17" i="5"/>
  <c r="G18" i="20" s="1"/>
  <c r="I16" i="4"/>
  <c r="D17" i="5"/>
  <c r="G12" i="20" s="1"/>
  <c r="B17" i="5"/>
  <c r="G8" i="20" s="1"/>
  <c r="E17" i="5"/>
  <c r="G14" i="20" s="1"/>
  <c r="G16" i="4"/>
  <c r="D16" i="4"/>
  <c r="C10" i="20" s="1"/>
  <c r="K16" i="4"/>
  <c r="F16" i="4"/>
  <c r="C16" i="4"/>
  <c r="C8" i="20" s="1"/>
  <c r="E16" i="4"/>
  <c r="C12" i="20" s="1"/>
  <c r="G29" i="20" l="1"/>
  <c r="B16" i="4"/>
  <c r="C6" i="20" s="1"/>
  <c r="C29" i="20" s="1"/>
  <c r="D16" i="2"/>
  <c r="D3" i="3" s="1"/>
  <c r="E18" i="3" s="1"/>
  <c r="D3" i="6" s="1"/>
  <c r="M16" i="4"/>
  <c r="F20" i="6" l="1"/>
  <c r="E3" i="7" s="1"/>
  <c r="E15" i="7" s="1"/>
  <c r="D3" i="8" s="1"/>
  <c r="E16" i="8" s="1"/>
  <c r="E3" i="9" s="1"/>
  <c r="E19" i="9" s="1"/>
  <c r="D3" i="10" l="1"/>
  <c r="E15" i="10" s="1"/>
  <c r="D3" i="11" s="1"/>
  <c r="E21" i="11" s="1"/>
  <c r="D3" i="12" s="1"/>
  <c r="E19" i="12" s="1"/>
  <c r="D3" i="13" s="1"/>
  <c r="E15" i="13" s="1"/>
  <c r="D3" i="14" s="1"/>
  <c r="E19" i="14" s="1"/>
  <c r="D3" i="19" s="1"/>
  <c r="E18" i="19" s="1"/>
</calcChain>
</file>

<file path=xl/sharedStrings.xml><?xml version="1.0" encoding="utf-8"?>
<sst xmlns="http://schemas.openxmlformats.org/spreadsheetml/2006/main" count="200" uniqueCount="95">
  <si>
    <t xml:space="preserve">OPENING BALANCE AT BANK  </t>
  </si>
  <si>
    <t>INCOME</t>
  </si>
  <si>
    <t>DATE</t>
  </si>
  <si>
    <t>£</t>
  </si>
  <si>
    <t>EXPENDITURE</t>
  </si>
  <si>
    <t>Chq No</t>
  </si>
  <si>
    <t>TOTAL INCOME FOR APRIL</t>
  </si>
  <si>
    <t>TOTAL EXPENDITURE FOR APRIL</t>
  </si>
  <si>
    <t>CLOSING BALNCE AS AT 30TH APRIL</t>
  </si>
  <si>
    <t>CLOSING BALANCE AT BANK AND CASH 31ST MAY</t>
  </si>
  <si>
    <t>CLOSING BALANCE AT BANK AND CASH 30TH JUNE</t>
  </si>
  <si>
    <t xml:space="preserve">CLOSING BALANCE AT BANK AND CASH 31st JULY </t>
  </si>
  <si>
    <t>CHQ NO</t>
  </si>
  <si>
    <t xml:space="preserve">CLOSING BALANCE AS AT BANK AND CASH 31st AUGUST </t>
  </si>
  <si>
    <t>Date</t>
  </si>
  <si>
    <t xml:space="preserve">CLOSING BALANCE AS AT 30 SEPT </t>
  </si>
  <si>
    <t>CLOSING BALANCE AS AT 31 OCT</t>
  </si>
  <si>
    <t>CLOSING BALANCE AS AT 30TH NOVEMBER</t>
  </si>
  <si>
    <t xml:space="preserve">OPENING BALANCE AT BANK </t>
  </si>
  <si>
    <t>CLOSING BALANCE AS AT 31ST DECEMBER</t>
  </si>
  <si>
    <t>CLOSING BALANCE AT BANK AND CASH 31st January</t>
  </si>
  <si>
    <t xml:space="preserve">CLOSING BALANCE AT BANK AND CASH February </t>
  </si>
  <si>
    <t>CLOSING BALANCE AS AT BANK AND CASH 31st March</t>
  </si>
  <si>
    <t>SUBS</t>
  </si>
  <si>
    <t>MONTHLY TOTAL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</si>
  <si>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</si>
  <si>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</si>
  <si>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</si>
  <si>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</si>
  <si>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</si>
  <si>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</si>
  <si>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</si>
  <si>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</si>
  <si>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</si>
  <si>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</si>
  <si>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</si>
  <si>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</si>
  <si>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TOTALS</t>
  </si>
  <si>
    <t>AUG</t>
  </si>
  <si>
    <t>SEPT</t>
  </si>
  <si>
    <t>OCT</t>
  </si>
  <si>
    <t>NOV</t>
  </si>
  <si>
    <t>DEC</t>
  </si>
  <si>
    <t>JAN</t>
  </si>
  <si>
    <t>FEB</t>
  </si>
  <si>
    <t>MAR</t>
  </si>
  <si>
    <t>TOTAL</t>
  </si>
  <si>
    <t xml:space="preserve">Date </t>
  </si>
  <si>
    <t xml:space="preserve"> </t>
  </si>
  <si>
    <t xml:space="preserve">  </t>
  </si>
  <si>
    <t>Cheque No</t>
  </si>
  <si>
    <t>INCOME AND EXPENDITURE ACCOUNT FOR APRIL 2025</t>
    <phoneticPr fontId="4" type="noConversion"/>
  </si>
  <si>
    <t>Subs</t>
    <phoneticPr fontId="4" type="noConversion"/>
  </si>
  <si>
    <t>CLEAR INSURANCE</t>
    <phoneticPr fontId="4" type="noConversion"/>
  </si>
  <si>
    <t>BT</t>
    <phoneticPr fontId="4" type="noConversion"/>
  </si>
  <si>
    <t>INCOME AND EXPENDITURE ACCOUNT FOR MAY 2025</t>
    <phoneticPr fontId="4" type="noConversion"/>
  </si>
  <si>
    <t>BT</t>
    <phoneticPr fontId="4" type="noConversion"/>
  </si>
  <si>
    <t>INCOME AND EXPENDITURE ACCOUNT FOR JUNE 2025</t>
    <phoneticPr fontId="4" type="noConversion"/>
  </si>
  <si>
    <t>INCOME AND EXPENDITURE ACCOUNT FOR JULY 2025</t>
    <phoneticPr fontId="4" type="noConversion"/>
  </si>
  <si>
    <t xml:space="preserve"> SPORTS &amp; WELFA</t>
    <phoneticPr fontId="4" type="noConversion"/>
  </si>
  <si>
    <t>BT</t>
    <phoneticPr fontId="4" type="noConversion"/>
  </si>
  <si>
    <t>Subs</t>
    <phoneticPr fontId="4" type="noConversion"/>
  </si>
  <si>
    <t>INCOME AND EXPENDITURE ACCOUNT FOR AUGUST 2025</t>
    <phoneticPr fontId="4" type="noConversion"/>
  </si>
  <si>
    <t>TONERS</t>
    <phoneticPr fontId="4" type="noConversion"/>
  </si>
  <si>
    <t>INCOME AND EXPENDITURE ACCOUNT FOR SEPTEMBER 2025</t>
    <phoneticPr fontId="4" type="noConversion"/>
  </si>
  <si>
    <t>INCOME AND EXPENDITURE ACCOUNT FOR OCTOBER 2025</t>
    <phoneticPr fontId="4" type="noConversion"/>
  </si>
  <si>
    <t>YASMEEN KHAN</t>
    <phoneticPr fontId="4" type="noConversion"/>
  </si>
  <si>
    <t>WSW Subs</t>
    <phoneticPr fontId="4" type="noConversion"/>
  </si>
  <si>
    <t>MRS ISABELLA HOOD</t>
    <phoneticPr fontId="4" type="noConversion"/>
  </si>
  <si>
    <t>INCOME AND EXPENDITURE ACCOUNT FOR NOVEMBER 2025</t>
    <phoneticPr fontId="4" type="noConversion"/>
  </si>
  <si>
    <t>INCOME AND EXPENDITURE ACCOUNT FOR DECEMBER 2025</t>
    <phoneticPr fontId="4" type="noConversion"/>
  </si>
  <si>
    <t>INCOME AND EXPENDITURE ACCOUNT FOR JANUARY 2026</t>
    <phoneticPr fontId="4" type="noConversion"/>
  </si>
  <si>
    <t>INCOME AND EXPENDITURE ACCOUNT FOR FEBRUARY 2026</t>
    <phoneticPr fontId="4" type="noConversion"/>
  </si>
  <si>
    <t xml:space="preserve">D of E </t>
    <phoneticPr fontId="4" type="noConversion"/>
  </si>
  <si>
    <t>WSW CAMP REFUND</t>
    <phoneticPr fontId="4" type="noConversion"/>
  </si>
  <si>
    <t>INCOME AND EXPENDITURE ACCOUNT FOR March 2026</t>
    <phoneticPr fontId="16" type="noConversion"/>
  </si>
  <si>
    <t>FRANKLINS INTERNAT</t>
    <phoneticPr fontId="16" type="noConversion"/>
  </si>
  <si>
    <t>BT</t>
    <phoneticPr fontId="16" type="noConversion"/>
  </si>
  <si>
    <t>ATC S&amp;NI GP FUND</t>
    <phoneticPr fontId="16" type="noConversion"/>
  </si>
  <si>
    <t>VIKING</t>
    <phoneticPr fontId="16" type="noConversion"/>
  </si>
  <si>
    <t>WSW Subs</t>
    <phoneticPr fontId="16" type="noConversion"/>
  </si>
  <si>
    <t>Subs</t>
    <phoneticPr fontId="16" type="noConversion"/>
  </si>
  <si>
    <t>EASY FUND RAISING</t>
    <phoneticPr fontId="4" type="noConversion"/>
  </si>
  <si>
    <t>D of E</t>
    <phoneticPr fontId="4" type="noConversion"/>
  </si>
  <si>
    <t>D of E</t>
    <phoneticPr fontId="4" type="noConversion"/>
  </si>
  <si>
    <t>2453 Shawlands Year 25-26</t>
    <phoneticPr fontId="16" type="noConversion"/>
  </si>
  <si>
    <t xml:space="preserve">Income </t>
    <phoneticPr fontId="16" type="noConversion"/>
  </si>
  <si>
    <t>TOTAL</t>
    <phoneticPr fontId="16" type="noConversion"/>
  </si>
  <si>
    <t>Expenditure</t>
    <phoneticPr fontId="16" type="noConversion"/>
  </si>
  <si>
    <t>Subs</t>
  </si>
  <si>
    <t>Donation (Glasgow Phil)</t>
  </si>
  <si>
    <t>WSW Camps</t>
  </si>
  <si>
    <t>DofE Refund</t>
  </si>
  <si>
    <t>DONATION</t>
  </si>
  <si>
    <t>WSW CAMPS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</si>
</sst>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£&quot;#,##0.00;\-&quot;£&quot;#,##0.00"/>
    <numFmt numFmtId="44" formatCode="_-&quot;£&quot;* #,##0.00_-;\-&quot;£&quot;* #,##0.00_-;_-&quot;£&quot;* &quot;-&quot;??_-;_-@_-"/>
    <numFmt numFmtId="176" formatCode="&quot;£&quot;#,##0.00"/>
    <numFmt numFmtId="177" formatCode="d/m/yy;@"/>
    <numFmt numFmtId="178" formatCode="dd/mm/yy;@"/>
    <numFmt numFmtId="179" formatCode="dd/mm/yyyy;@"/>
    <numFmt numFmtId="180" formatCode="[$£-809]#,##0.00"/>
  </numFmts>
  <fonts count="25">
    <font>
      <sz val="11"/>
      <color theme="1"/>
      <name val="新細明體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8"/>
      <name val="Calibri"/>
      <family val="2"/>
    </font>
    <font>
      <sz val="11"/>
      <color theme="1"/>
      <name val="Arial"/>
      <family val="2"/>
    </font>
    <font>
      <b/>
      <sz val="11"/>
      <color indexed="8"/>
      <name val="新細明體"/>
      <family val="2"/>
      <scheme val="minor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sz val="10"/>
      <color indexed="8"/>
      <name val="Calibri"/>
      <family val="2"/>
    </font>
    <font>
      <sz val="10"/>
      <color theme="1"/>
      <name val="新細明體"/>
      <family val="2"/>
      <scheme val="minor"/>
    </font>
    <font>
      <sz val="11"/>
      <name val="新細明體"/>
      <family val="2"/>
      <scheme val="minor"/>
    </font>
    <font>
      <b/>
      <sz val="11"/>
      <color indexed="8"/>
      <name val="Calibri"/>
      <family val="2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Calibri"/>
      <family val="2"/>
    </font>
    <font>
      <sz val="11"/>
      <color theme="1" tint="4.9989318521683403E-2"/>
      <name val="Calibri"/>
      <family val="2"/>
    </font>
    <font>
      <sz val="11"/>
      <name val="Calibri (Body)_x0000_"/>
    </font>
    <font>
      <sz val="11"/>
      <name val="Calibri (Body)_x0000_"/>
      <family val="2"/>
    </font>
    <font>
      <sz val="11"/>
      <name val="新細明體"/>
      <family val="1"/>
      <charset val="136"/>
      <scheme val="minor"/>
    </font>
    <font>
      <b/>
      <sz val="11"/>
      <name val="Calibri"/>
      <family val="2"/>
    </font>
    <font>
      <b/>
      <sz val="11"/>
      <name val="Calibri (Body)_x0000_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14" fontId="0" fillId="0" borderId="0" xfId="0" applyNumberFormat="1"/>
    <xf numFmtId="0" fontId="1" fillId="0" borderId="0" xfId="0" applyFont="1"/>
    <xf numFmtId="2" fontId="0" fillId="0" borderId="0" xfId="0" applyNumberFormat="1"/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176" fontId="0" fillId="0" borderId="0" xfId="0" applyNumberFormat="1"/>
    <xf numFmtId="176" fontId="1" fillId="0" borderId="0" xfId="0" applyNumberFormat="1" applyFont="1" applyAlignment="1">
      <alignment horizontal="center"/>
    </xf>
    <xf numFmtId="176" fontId="1" fillId="0" borderId="1" xfId="0" applyNumberFormat="1" applyFont="1" applyBorder="1"/>
    <xf numFmtId="176" fontId="1" fillId="0" borderId="0" xfId="0" applyNumberFormat="1" applyFont="1"/>
    <xf numFmtId="2" fontId="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1" fontId="0" fillId="0" borderId="0" xfId="0" applyNumberFormat="1"/>
    <xf numFmtId="0" fontId="3" fillId="0" borderId="0" xfId="0" applyFont="1"/>
    <xf numFmtId="176" fontId="3" fillId="0" borderId="0" xfId="0" applyNumberFormat="1" applyFont="1"/>
    <xf numFmtId="2" fontId="3" fillId="0" borderId="0" xfId="0" applyNumberFormat="1" applyFont="1"/>
    <xf numFmtId="0" fontId="5" fillId="0" borderId="0" xfId="0" applyFont="1"/>
    <xf numFmtId="2" fontId="5" fillId="0" borderId="0" xfId="0" applyNumberFormat="1" applyFont="1"/>
    <xf numFmtId="176" fontId="7" fillId="0" borderId="0" xfId="0" applyNumberFormat="1" applyFont="1"/>
    <xf numFmtId="2" fontId="2" fillId="0" borderId="0" xfId="0" applyNumberFormat="1" applyFont="1"/>
    <xf numFmtId="0" fontId="8" fillId="0" borderId="0" xfId="0" applyFont="1"/>
    <xf numFmtId="176" fontId="9" fillId="0" borderId="1" xfId="0" applyNumberFormat="1" applyFont="1" applyBorder="1"/>
    <xf numFmtId="2" fontId="7" fillId="0" borderId="0" xfId="0" applyNumberFormat="1" applyFont="1"/>
    <xf numFmtId="44" fontId="0" fillId="0" borderId="0" xfId="0" applyNumberFormat="1"/>
    <xf numFmtId="2" fontId="9" fillId="0" borderId="1" xfId="0" applyNumberFormat="1" applyFont="1" applyBorder="1"/>
    <xf numFmtId="2" fontId="9" fillId="0" borderId="0" xfId="0" applyNumberFormat="1" applyFont="1"/>
    <xf numFmtId="0" fontId="6" fillId="0" borderId="0" xfId="0" applyFont="1"/>
    <xf numFmtId="0" fontId="10" fillId="0" borderId="0" xfId="0" applyFont="1"/>
    <xf numFmtId="176" fontId="6" fillId="0" borderId="1" xfId="0" applyNumberFormat="1" applyFont="1" applyBorder="1"/>
    <xf numFmtId="2" fontId="10" fillId="0" borderId="0" xfId="0" applyNumberFormat="1" applyFont="1"/>
    <xf numFmtId="176" fontId="6" fillId="0" borderId="0" xfId="0" applyNumberFormat="1" applyFont="1"/>
    <xf numFmtId="2" fontId="6" fillId="0" borderId="0" xfId="0" applyNumberFormat="1" applyFont="1" applyAlignment="1">
      <alignment horizontal="center"/>
    </xf>
    <xf numFmtId="176" fontId="10" fillId="0" borderId="0" xfId="0" applyNumberFormat="1" applyFont="1"/>
    <xf numFmtId="14" fontId="10" fillId="0" borderId="0" xfId="0" applyNumberFormat="1" applyFont="1"/>
    <xf numFmtId="2" fontId="6" fillId="0" borderId="1" xfId="0" applyNumberFormat="1" applyFont="1" applyBorder="1"/>
    <xf numFmtId="176" fontId="6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177" fontId="0" fillId="0" borderId="0" xfId="0" applyNumberFormat="1"/>
    <xf numFmtId="178" fontId="0" fillId="0" borderId="0" xfId="0" applyNumberFormat="1"/>
    <xf numFmtId="178" fontId="10" fillId="0" borderId="0" xfId="0" applyNumberFormat="1" applyFont="1"/>
    <xf numFmtId="15" fontId="0" fillId="0" borderId="0" xfId="0" applyNumberFormat="1"/>
    <xf numFmtId="179" fontId="0" fillId="0" borderId="0" xfId="0" applyNumberFormat="1"/>
    <xf numFmtId="2" fontId="6" fillId="0" borderId="0" xfId="0" applyNumberFormat="1" applyFont="1"/>
    <xf numFmtId="0" fontId="10" fillId="0" borderId="0" xfId="0" applyFont="1" applyAlignment="1">
      <alignment wrapText="1"/>
    </xf>
    <xf numFmtId="176" fontId="9" fillId="0" borderId="0" xfId="0" applyNumberFormat="1" applyFont="1"/>
    <xf numFmtId="2" fontId="0" fillId="0" borderId="1" xfId="0" applyNumberFormat="1" applyBorder="1"/>
    <xf numFmtId="0" fontId="11" fillId="0" borderId="0" xfId="0" applyFont="1"/>
    <xf numFmtId="176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wrapText="1"/>
    </xf>
    <xf numFmtId="176" fontId="11" fillId="0" borderId="0" xfId="0" applyNumberFormat="1" applyFont="1" applyAlignment="1">
      <alignment wrapText="1"/>
    </xf>
    <xf numFmtId="176" fontId="12" fillId="0" borderId="0" xfId="0" applyNumberFormat="1" applyFont="1" applyAlignment="1">
      <alignment wrapText="1"/>
    </xf>
    <xf numFmtId="44" fontId="10" fillId="0" borderId="0" xfId="0" applyNumberFormat="1" applyFont="1"/>
    <xf numFmtId="176" fontId="6" fillId="0" borderId="2" xfId="0" applyNumberFormat="1" applyFont="1" applyBorder="1"/>
    <xf numFmtId="44" fontId="6" fillId="0" borderId="2" xfId="0" applyNumberFormat="1" applyFont="1" applyBorder="1"/>
    <xf numFmtId="44" fontId="6" fillId="0" borderId="0" xfId="0" applyNumberFormat="1" applyFont="1"/>
    <xf numFmtId="0" fontId="13" fillId="0" borderId="0" xfId="0" applyFont="1"/>
    <xf numFmtId="176" fontId="9" fillId="0" borderId="2" xfId="0" applyNumberFormat="1" applyFont="1" applyBorder="1"/>
    <xf numFmtId="7" fontId="10" fillId="0" borderId="0" xfId="0" applyNumberFormat="1" applyFont="1"/>
    <xf numFmtId="2" fontId="10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176" fontId="15" fillId="0" borderId="0" xfId="0" applyNumberFormat="1" applyFont="1"/>
    <xf numFmtId="176" fontId="14" fillId="0" borderId="1" xfId="0" applyNumberFormat="1" applyFont="1" applyBorder="1"/>
    <xf numFmtId="176" fontId="14" fillId="0" borderId="0" xfId="0" applyNumberFormat="1" applyFont="1"/>
    <xf numFmtId="0" fontId="14" fillId="0" borderId="0" xfId="0" applyFont="1" applyAlignment="1">
      <alignment wrapText="1"/>
    </xf>
    <xf numFmtId="176" fontId="14" fillId="0" borderId="0" xfId="0" applyNumberFormat="1" applyFont="1" applyAlignment="1">
      <alignment horizontal="center"/>
    </xf>
    <xf numFmtId="14" fontId="15" fillId="0" borderId="0" xfId="0" applyNumberFormat="1" applyFont="1"/>
    <xf numFmtId="44" fontId="15" fillId="0" borderId="0" xfId="0" applyNumberFormat="1" applyFont="1"/>
    <xf numFmtId="179" fontId="10" fillId="0" borderId="0" xfId="0" applyNumberFormat="1" applyFont="1"/>
    <xf numFmtId="176" fontId="0" fillId="0" borderId="0" xfId="0" applyNumberFormat="1" applyAlignment="1">
      <alignment horizontal="right"/>
    </xf>
    <xf numFmtId="14" fontId="13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17" fillId="0" borderId="0" xfId="0" applyFont="1"/>
    <xf numFmtId="176" fontId="17" fillId="0" borderId="0" xfId="0" applyNumberFormat="1" applyFont="1"/>
    <xf numFmtId="0" fontId="18" fillId="0" borderId="0" xfId="0" applyFont="1"/>
    <xf numFmtId="176" fontId="17" fillId="0" borderId="0" xfId="0" applyNumberFormat="1" applyFont="1" applyAlignment="1">
      <alignment wrapText="1"/>
    </xf>
    <xf numFmtId="180" fontId="17" fillId="0" borderId="0" xfId="0" applyNumberFormat="1" applyFont="1"/>
    <xf numFmtId="176" fontId="17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9" fillId="0" borderId="0" xfId="0" applyFont="1"/>
    <xf numFmtId="14" fontId="20" fillId="0" borderId="0" xfId="0" applyNumberFormat="1" applyFont="1"/>
    <xf numFmtId="176" fontId="20" fillId="0" borderId="0" xfId="0" applyNumberFormat="1" applyFont="1"/>
    <xf numFmtId="0" fontId="20" fillId="0" borderId="0" xfId="0" applyFont="1"/>
    <xf numFmtId="14" fontId="21" fillId="0" borderId="0" xfId="0" applyNumberFormat="1" applyFont="1"/>
    <xf numFmtId="176" fontId="21" fillId="0" borderId="0" xfId="0" applyNumberFormat="1" applyFont="1"/>
    <xf numFmtId="0" fontId="21" fillId="0" borderId="0" xfId="0" applyFont="1"/>
    <xf numFmtId="44" fontId="21" fillId="0" borderId="0" xfId="0" applyNumberFormat="1" applyFont="1"/>
    <xf numFmtId="2" fontId="22" fillId="0" borderId="0" xfId="0" applyNumberFormat="1" applyFont="1"/>
    <xf numFmtId="2" fontId="22" fillId="0" borderId="0" xfId="0" applyNumberFormat="1" applyFont="1" applyAlignment="1">
      <alignment wrapText="1"/>
    </xf>
    <xf numFmtId="2" fontId="23" fillId="0" borderId="0" xfId="0" applyNumberFormat="1" applyFont="1" applyAlignment="1">
      <alignment wrapText="1"/>
    </xf>
    <xf numFmtId="2" fontId="13" fillId="0" borderId="0" xfId="0" applyNumberFormat="1" applyFont="1"/>
    <xf numFmtId="2" fontId="19" fillId="0" borderId="0" xfId="0" applyNumberFormat="1" applyFont="1"/>
    <xf numFmtId="176" fontId="24" fillId="0" borderId="0" xfId="0" applyNumberFormat="1" applyFont="1"/>
    <xf numFmtId="176" fontId="19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activeCell="C5" sqref="C5"/>
    </sheetView>
  </sheetViews>
  <sheetFormatPr defaultColWidth="8.796875" defaultRowHeight="14.5"/>
  <cols>
    <col min="1" max="1" width="24" customWidth="1"/>
    <col min="2" max="2" width="10.69921875" bestFit="1" customWidth="1"/>
    <col min="3" max="3" width="10.5" style="3" bestFit="1" customWidth="1"/>
    <col min="4" max="4" width="11.796875" style="6" customWidth="1"/>
    <col min="6" max="6" width="21.19921875" customWidth="1"/>
    <col min="7" max="7" width="8.796875" customWidth="1"/>
    <col min="8" max="8" width="10.69921875" bestFit="1" customWidth="1"/>
    <col min="9" max="9" width="9.296875" style="3" bestFit="1" customWidth="1"/>
    <col min="10" max="10" width="9.19921875" style="6"/>
  </cols>
  <sheetData>
    <row r="1" spans="1:10" ht="15">
      <c r="A1" s="82" t="s">
        <v>51</v>
      </c>
      <c r="B1" s="82"/>
      <c r="C1" s="82"/>
      <c r="D1" s="82"/>
    </row>
    <row r="2" spans="1:10" ht="15">
      <c r="A2" s="2"/>
    </row>
    <row r="3" spans="1:10" ht="15.5" thickBot="1">
      <c r="A3" s="2" t="s">
        <v>0</v>
      </c>
      <c r="D3" s="8">
        <v>6497.42</v>
      </c>
    </row>
    <row r="4" spans="1:10" ht="15.5" thickTop="1">
      <c r="A4" s="2" t="s">
        <v>1</v>
      </c>
      <c r="B4" s="2" t="s">
        <v>2</v>
      </c>
      <c r="C4" s="5" t="s">
        <v>3</v>
      </c>
      <c r="F4" s="2" t="s">
        <v>4</v>
      </c>
      <c r="G4" s="2" t="s">
        <v>5</v>
      </c>
      <c r="H4" s="2" t="s">
        <v>2</v>
      </c>
      <c r="I4" s="5" t="s">
        <v>3</v>
      </c>
    </row>
    <row r="5" spans="1:10" ht="15">
      <c r="A5" s="20" t="s">
        <v>52</v>
      </c>
      <c r="B5" s="1"/>
      <c r="C5" s="6">
        <v>592</v>
      </c>
      <c r="F5" t="s">
        <v>53</v>
      </c>
      <c r="H5" s="1"/>
      <c r="I5" s="23">
        <v>705.6</v>
      </c>
    </row>
    <row r="6" spans="1:10" ht="15">
      <c r="A6" s="20"/>
      <c r="B6" s="1"/>
      <c r="F6" t="s">
        <v>84</v>
      </c>
      <c r="H6" s="1"/>
      <c r="I6" s="23">
        <v>30.5</v>
      </c>
    </row>
    <row r="7" spans="1:10" ht="15">
      <c r="A7" s="20"/>
      <c r="B7" s="1"/>
      <c r="F7" t="s">
        <v>54</v>
      </c>
      <c r="H7" s="1"/>
      <c r="I7" s="23">
        <v>69.72</v>
      </c>
    </row>
    <row r="8" spans="1:10" ht="15">
      <c r="A8" s="20"/>
      <c r="B8" s="1"/>
      <c r="H8" s="1"/>
      <c r="I8" s="23"/>
    </row>
    <row r="9" spans="1:10">
      <c r="B9" s="1"/>
      <c r="H9" s="1"/>
      <c r="I9" s="23"/>
    </row>
    <row r="10" spans="1:10">
      <c r="B10" s="1"/>
      <c r="H10" s="1"/>
      <c r="I10" s="23"/>
    </row>
    <row r="11" spans="1:10">
      <c r="B11" s="1"/>
      <c r="H11" s="1"/>
      <c r="I11" s="23"/>
    </row>
    <row r="12" spans="1:10" ht="15">
      <c r="A12" s="2"/>
      <c r="B12" s="1"/>
      <c r="D12" s="9"/>
      <c r="H12" s="1"/>
    </row>
    <row r="14" spans="1:10" ht="15.5" thickBot="1">
      <c r="A14" s="2" t="s">
        <v>6</v>
      </c>
      <c r="D14" s="8">
        <f>SUM(C5:C11)</f>
        <v>592</v>
      </c>
      <c r="F14" s="2" t="s">
        <v>7</v>
      </c>
      <c r="G14" s="2"/>
      <c r="J14" s="8">
        <f>SUM(I5:I11)</f>
        <v>805.82</v>
      </c>
    </row>
    <row r="15" spans="1:10" ht="15" thickTop="1"/>
    <row r="16" spans="1:10" ht="15.5" thickBot="1">
      <c r="A16" s="2" t="s">
        <v>8</v>
      </c>
      <c r="D16" s="8">
        <f>D3+D14-J14</f>
        <v>6283.6</v>
      </c>
    </row>
    <row r="17" ht="15" thickTop="1"/>
  </sheetData>
  <mergeCells count="1">
    <mergeCell ref="A1:D1"/>
  </mergeCells>
  <phoneticPr fontId="4" type="noConversion"/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>
      <selection activeCell="D9" sqref="D9"/>
    </sheetView>
  </sheetViews>
  <sheetFormatPr defaultColWidth="8.796875" defaultRowHeight="14.5"/>
  <cols>
    <col min="1" max="1" width="18.69921875" customWidth="1"/>
    <col min="2" max="2" width="10.69921875" bestFit="1" customWidth="1"/>
    <col min="3" max="3" width="9.19921875" style="6"/>
    <col min="4" max="4" width="10.69921875" style="6" customWidth="1"/>
    <col min="5" max="5" width="21.19921875" customWidth="1"/>
    <col min="6" max="6" width="11.19921875" customWidth="1"/>
    <col min="7" max="7" width="10.69921875" bestFit="1" customWidth="1"/>
    <col min="8" max="8" width="9.19921875" style="6"/>
  </cols>
  <sheetData>
    <row r="1" spans="1:8" ht="15">
      <c r="A1" s="82" t="s">
        <v>55</v>
      </c>
      <c r="B1" s="82"/>
      <c r="C1" s="82"/>
      <c r="D1" s="82"/>
    </row>
    <row r="2" spans="1:8" ht="15">
      <c r="A2" s="2"/>
    </row>
    <row r="3" spans="1:8" ht="15.5" thickBot="1">
      <c r="A3" t="s">
        <v>0</v>
      </c>
      <c r="D3" s="8">
        <f>APRIL!D16</f>
        <v>6283.6</v>
      </c>
    </row>
    <row r="4" spans="1:8" ht="15.5" thickTop="1">
      <c r="A4" s="2" t="s">
        <v>1</v>
      </c>
      <c r="B4" t="s">
        <v>2</v>
      </c>
      <c r="C4" s="6" t="s">
        <v>3</v>
      </c>
      <c r="E4" s="2" t="s">
        <v>4</v>
      </c>
      <c r="F4" s="2" t="s">
        <v>50</v>
      </c>
      <c r="G4" t="s">
        <v>2</v>
      </c>
      <c r="H4" s="6" t="s">
        <v>3</v>
      </c>
    </row>
    <row r="5" spans="1:8">
      <c r="A5" s="87" t="s">
        <v>89</v>
      </c>
      <c r="B5" s="88"/>
      <c r="C5" s="89">
        <v>442</v>
      </c>
      <c r="E5" t="s">
        <v>56</v>
      </c>
      <c r="G5" s="1"/>
      <c r="H5" s="6">
        <v>69.72</v>
      </c>
    </row>
    <row r="6" spans="1:8">
      <c r="A6" s="90" t="s">
        <v>90</v>
      </c>
      <c r="B6" s="88"/>
      <c r="C6" s="89">
        <v>100</v>
      </c>
      <c r="G6" s="1"/>
    </row>
    <row r="7" spans="1:8">
      <c r="G7" s="1"/>
    </row>
    <row r="8" spans="1:8" ht="15">
      <c r="A8" s="20"/>
      <c r="B8" s="1"/>
      <c r="G8" s="1"/>
    </row>
    <row r="9" spans="1:8">
      <c r="B9" s="1"/>
      <c r="G9" s="1"/>
    </row>
    <row r="10" spans="1:8" ht="15">
      <c r="A10" s="20"/>
      <c r="B10" s="1"/>
      <c r="G10" s="1"/>
    </row>
    <row r="11" spans="1:8">
      <c r="B11" s="1"/>
      <c r="G11" s="1"/>
    </row>
    <row r="12" spans="1:8">
      <c r="B12" s="1"/>
      <c r="G12" s="1"/>
    </row>
    <row r="13" spans="1:8" ht="17.25" customHeight="1">
      <c r="B13" s="1"/>
      <c r="G13" s="1"/>
    </row>
    <row r="14" spans="1:8" ht="17.25" customHeight="1" thickBot="1">
      <c r="B14" s="1"/>
      <c r="D14" s="8">
        <f>SUM(C5:C11)</f>
        <v>542</v>
      </c>
      <c r="H14" s="21">
        <f>SUM(H5:H13)</f>
        <v>69.72</v>
      </c>
    </row>
    <row r="15" spans="1:8" ht="15" thickTop="1">
      <c r="B15" s="1"/>
    </row>
    <row r="16" spans="1:8" ht="15">
      <c r="B16" s="1"/>
      <c r="D16" s="9"/>
    </row>
    <row r="18" spans="1:6" ht="15.5" thickBot="1">
      <c r="A18" t="s">
        <v>9</v>
      </c>
      <c r="E18" s="8">
        <f>D3+D14-H14</f>
        <v>6755.88</v>
      </c>
      <c r="F18" s="9"/>
    </row>
    <row r="19" spans="1:6" ht="15" thickTop="1"/>
  </sheetData>
  <mergeCells count="1">
    <mergeCell ref="A1:D1"/>
  </mergeCells>
  <phoneticPr fontId="4" type="noConversion"/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workbookViewId="0">
      <selection activeCell="E13" sqref="E13"/>
    </sheetView>
  </sheetViews>
  <sheetFormatPr defaultColWidth="8.796875" defaultRowHeight="14.5"/>
  <cols>
    <col min="1" max="1" width="19.796875" customWidth="1"/>
    <col min="2" max="2" width="10.69921875" bestFit="1" customWidth="1"/>
    <col min="3" max="3" width="10.19921875" style="6" bestFit="1" customWidth="1"/>
    <col min="4" max="4" width="11.19921875" style="6" customWidth="1"/>
    <col min="5" max="5" width="9.19921875" style="6"/>
    <col min="6" max="6" width="19.69921875" customWidth="1"/>
    <col min="7" max="7" width="10.19921875" customWidth="1"/>
    <col min="8" max="8" width="10.69921875" bestFit="1" customWidth="1"/>
    <col min="9" max="9" width="9.19921875" style="6"/>
  </cols>
  <sheetData>
    <row r="1" spans="1:9" ht="15">
      <c r="A1" s="82" t="s">
        <v>57</v>
      </c>
      <c r="B1" s="82"/>
      <c r="C1" s="82"/>
      <c r="D1" s="82"/>
    </row>
    <row r="2" spans="1:9" ht="15">
      <c r="A2" s="2"/>
    </row>
    <row r="3" spans="1:9" ht="15.5" thickBot="1">
      <c r="A3" s="2" t="s">
        <v>0</v>
      </c>
      <c r="D3" s="8">
        <f>MAY!E18</f>
        <v>6755.88</v>
      </c>
      <c r="E3" s="9"/>
    </row>
    <row r="4" spans="1:9" ht="15.5" thickTop="1">
      <c r="A4" s="2" t="s">
        <v>1</v>
      </c>
      <c r="B4" s="2" t="s">
        <v>2</v>
      </c>
      <c r="C4" s="7" t="s">
        <v>3</v>
      </c>
      <c r="F4" s="2" t="s">
        <v>4</v>
      </c>
      <c r="G4" s="2"/>
      <c r="H4" s="2" t="s">
        <v>2</v>
      </c>
      <c r="I4" s="7" t="s">
        <v>3</v>
      </c>
    </row>
    <row r="5" spans="1:9">
      <c r="A5" s="87" t="s">
        <v>89</v>
      </c>
      <c r="B5" s="88"/>
      <c r="C5" s="89">
        <v>612</v>
      </c>
      <c r="F5" t="s">
        <v>54</v>
      </c>
      <c r="H5" s="1"/>
      <c r="I5" s="6">
        <v>69.72</v>
      </c>
    </row>
    <row r="6" spans="1:9">
      <c r="A6" s="90" t="s">
        <v>91</v>
      </c>
      <c r="B6" s="88"/>
      <c r="C6" s="89">
        <v>200</v>
      </c>
      <c r="H6" s="1"/>
    </row>
    <row r="7" spans="1:9">
      <c r="H7" s="1"/>
    </row>
    <row r="8" spans="1:9" ht="15">
      <c r="A8" s="20"/>
      <c r="B8" s="1"/>
      <c r="H8" s="1"/>
    </row>
    <row r="9" spans="1:9" ht="15">
      <c r="A9" s="20"/>
      <c r="B9" s="1"/>
      <c r="H9" s="1"/>
    </row>
    <row r="10" spans="1:9">
      <c r="B10" s="1"/>
      <c r="H10" s="1"/>
    </row>
    <row r="11" spans="1:9">
      <c r="H11" s="1"/>
    </row>
    <row r="12" spans="1:9">
      <c r="H12" s="1"/>
    </row>
    <row r="14" spans="1:9">
      <c r="B14" s="1"/>
    </row>
    <row r="15" spans="1:9">
      <c r="B15" s="1"/>
    </row>
    <row r="16" spans="1:9" ht="15.5" thickBot="1">
      <c r="A16" s="2"/>
      <c r="D16" s="8">
        <f>SUM(C5:C11)</f>
        <v>812</v>
      </c>
      <c r="E16" s="9"/>
      <c r="I16" s="21">
        <f>SUM(I5:I15)</f>
        <v>69.72</v>
      </c>
    </row>
    <row r="17" spans="1:7" ht="15" thickTop="1">
      <c r="B17" s="1"/>
    </row>
    <row r="18" spans="1:7">
      <c r="B18" s="1"/>
    </row>
    <row r="20" spans="1:7" ht="15.5" thickBot="1">
      <c r="A20" t="s">
        <v>10</v>
      </c>
      <c r="F20" s="8">
        <f>D3+D16-I16</f>
        <v>7498.16</v>
      </c>
      <c r="G20" s="9"/>
    </row>
    <row r="21" spans="1:7" ht="15" thickTop="1">
      <c r="F21" s="3"/>
      <c r="G21" s="3"/>
    </row>
    <row r="22" spans="1:7">
      <c r="F22" s="3"/>
      <c r="G22" s="3"/>
    </row>
    <row r="23" spans="1:7">
      <c r="F23" s="3"/>
      <c r="G23" s="3"/>
    </row>
    <row r="24" spans="1:7" ht="15">
      <c r="A24" s="2"/>
    </row>
    <row r="34" spans="6:7">
      <c r="F34" s="3"/>
      <c r="G34" s="3"/>
    </row>
    <row r="36" spans="6:7">
      <c r="F36" s="3"/>
      <c r="G36" s="3"/>
    </row>
    <row r="38" spans="6:7">
      <c r="F38" s="3"/>
      <c r="G38" s="3"/>
    </row>
  </sheetData>
  <mergeCells count="1">
    <mergeCell ref="A1:D1"/>
  </mergeCells>
  <phoneticPr fontId="4" type="noConversion"/>
  <pageMargins left="0.7" right="0.7" top="0.75" bottom="0.75" header="0.3" footer="0.3"/>
  <pageSetup paperSize="9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A5" sqref="A5:C6"/>
    </sheetView>
  </sheetViews>
  <sheetFormatPr defaultColWidth="8.796875" defaultRowHeight="14.5"/>
  <cols>
    <col min="1" max="1" width="21.296875" customWidth="1"/>
    <col min="2" max="2" width="10.69921875" bestFit="1" customWidth="1"/>
    <col min="3" max="3" width="9.19921875" bestFit="1" customWidth="1"/>
    <col min="4" max="4" width="11.69921875" style="6" customWidth="1"/>
    <col min="5" max="5" width="10.19921875" style="6" bestFit="1" customWidth="1"/>
    <col min="6" max="6" width="21.69921875" style="6" customWidth="1"/>
    <col min="7" max="7" width="9.296875" style="6" customWidth="1"/>
    <col min="8" max="9" width="10.69921875" style="6" bestFit="1" customWidth="1"/>
  </cols>
  <sheetData>
    <row r="1" spans="1:9" ht="15">
      <c r="A1" s="82" t="s">
        <v>58</v>
      </c>
      <c r="B1" s="82"/>
      <c r="C1" s="82"/>
      <c r="D1" s="82"/>
    </row>
    <row r="2" spans="1:9" ht="15">
      <c r="A2" s="73"/>
      <c r="C2" s="3"/>
    </row>
    <row r="3" spans="1:9" ht="15.5" thickBot="1">
      <c r="A3" s="2" t="s">
        <v>0</v>
      </c>
      <c r="C3" s="3"/>
      <c r="D3" s="9"/>
      <c r="E3" s="8">
        <f>JUNE!F20</f>
        <v>7498.16</v>
      </c>
    </row>
    <row r="4" spans="1:9" ht="15.5" thickTop="1">
      <c r="A4" s="2" t="s">
        <v>1</v>
      </c>
      <c r="B4" s="2" t="s">
        <v>2</v>
      </c>
      <c r="C4" s="5" t="s">
        <v>3</v>
      </c>
      <c r="F4" s="9" t="s">
        <v>4</v>
      </c>
      <c r="G4" s="9"/>
      <c r="H4" s="9" t="s">
        <v>2</v>
      </c>
      <c r="I4" s="7" t="s">
        <v>3</v>
      </c>
    </row>
    <row r="5" spans="1:9">
      <c r="A5" s="87" t="s">
        <v>89</v>
      </c>
      <c r="B5" s="88"/>
      <c r="C5" s="89">
        <v>442</v>
      </c>
      <c r="F5" s="6" t="s">
        <v>59</v>
      </c>
      <c r="G5" s="12"/>
      <c r="H5" s="1"/>
      <c r="I5" s="6">
        <v>480</v>
      </c>
    </row>
    <row r="6" spans="1:9">
      <c r="A6" s="90" t="s">
        <v>91</v>
      </c>
      <c r="B6" s="88"/>
      <c r="C6" s="89">
        <v>200</v>
      </c>
      <c r="F6" t="s">
        <v>60</v>
      </c>
      <c r="G6"/>
      <c r="H6" s="1"/>
      <c r="I6" s="6">
        <v>69.72</v>
      </c>
    </row>
    <row r="7" spans="1:9">
      <c r="F7"/>
      <c r="G7"/>
      <c r="H7" s="1"/>
    </row>
    <row r="8" spans="1:9">
      <c r="A8" s="6"/>
      <c r="B8" s="1"/>
      <c r="C8" s="3"/>
      <c r="G8" s="12"/>
      <c r="H8" s="1"/>
    </row>
    <row r="9" spans="1:9" ht="15">
      <c r="A9" s="20"/>
      <c r="B9" s="1"/>
      <c r="C9" s="3"/>
      <c r="D9" s="9"/>
      <c r="G9" s="12"/>
      <c r="H9" s="1"/>
    </row>
    <row r="10" spans="1:9">
      <c r="B10" s="1"/>
      <c r="C10" s="3"/>
      <c r="H10" s="1"/>
    </row>
    <row r="11" spans="1:9">
      <c r="B11" s="1"/>
      <c r="C11" s="3"/>
      <c r="H11" s="1"/>
    </row>
    <row r="12" spans="1:9">
      <c r="B12" s="1"/>
      <c r="C12" s="3"/>
    </row>
    <row r="13" spans="1:9" ht="15.5" thickBot="1">
      <c r="C13" s="3"/>
      <c r="D13" s="8">
        <f>SUM(C5:C11)</f>
        <v>642</v>
      </c>
      <c r="I13" s="8">
        <f>SUM(I5:I12)</f>
        <v>549.72</v>
      </c>
    </row>
    <row r="14" spans="1:9" ht="15.5" thickTop="1">
      <c r="C14" s="3"/>
      <c r="D14" s="9"/>
      <c r="I14" s="9"/>
    </row>
    <row r="15" spans="1:9" ht="15.5" thickBot="1">
      <c r="A15" t="s">
        <v>11</v>
      </c>
      <c r="E15" s="8">
        <f>E3+D13-I13</f>
        <v>7590.44</v>
      </c>
    </row>
    <row r="16" spans="1:9" ht="15" thickTop="1"/>
    <row r="20" spans="1:3" ht="15">
      <c r="A20" s="2"/>
      <c r="C20" s="3"/>
    </row>
    <row r="21" spans="1:3">
      <c r="C21" s="3"/>
    </row>
    <row r="22" spans="1:3">
      <c r="C22" s="3"/>
    </row>
    <row r="23" spans="1:3">
      <c r="C23" s="3"/>
    </row>
    <row r="24" spans="1:3">
      <c r="C24" s="3"/>
    </row>
    <row r="25" spans="1:3">
      <c r="C25" s="3"/>
    </row>
    <row r="26" spans="1:3">
      <c r="C26" s="3"/>
    </row>
    <row r="27" spans="1:3">
      <c r="C27" s="3"/>
    </row>
    <row r="29" spans="1:3">
      <c r="C29" s="3"/>
    </row>
    <row r="30" spans="1:3">
      <c r="C30" s="3"/>
    </row>
    <row r="31" spans="1:3">
      <c r="C31" s="3"/>
    </row>
    <row r="32" spans="1:3">
      <c r="C32" s="3"/>
    </row>
    <row r="33" spans="3:3">
      <c r="C33" s="3"/>
    </row>
    <row r="34" spans="3:3">
      <c r="C34" s="3"/>
    </row>
  </sheetData>
  <mergeCells count="1">
    <mergeCell ref="A1:D1"/>
  </mergeCells>
  <phoneticPr fontId="4" type="noConversion"/>
  <pageMargins left="0.7" right="0.7" top="0.75" bottom="0.75" header="0.3" footer="0.3"/>
  <pageSetup paperSize="9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workbookViewId="0">
      <selection activeCell="A7" sqref="A7"/>
    </sheetView>
  </sheetViews>
  <sheetFormatPr defaultColWidth="8.796875" defaultRowHeight="14.5"/>
  <cols>
    <col min="1" max="1" width="31" customWidth="1"/>
    <col min="2" max="2" width="10.69921875" bestFit="1" customWidth="1"/>
    <col min="3" max="3" width="12" customWidth="1"/>
    <col min="4" max="5" width="10.69921875" style="6" customWidth="1"/>
    <col min="6" max="6" width="19.796875" customWidth="1"/>
    <col min="7" max="7" width="5.69921875" customWidth="1"/>
    <col min="8" max="8" width="10.69921875" bestFit="1" customWidth="1"/>
    <col min="9" max="9" width="14" style="6" customWidth="1"/>
  </cols>
  <sheetData>
    <row r="1" spans="1:9" ht="15">
      <c r="A1" s="82" t="s">
        <v>62</v>
      </c>
      <c r="B1" s="82"/>
      <c r="C1" s="82"/>
    </row>
    <row r="2" spans="1:9" ht="15">
      <c r="A2" s="2"/>
    </row>
    <row r="3" spans="1:9" ht="15.5" thickBot="1">
      <c r="A3" s="83" t="s">
        <v>0</v>
      </c>
      <c r="B3" s="83"/>
      <c r="D3" s="57">
        <f>JULY!E15</f>
        <v>7590.44</v>
      </c>
      <c r="E3" s="9"/>
    </row>
    <row r="4" spans="1:9" ht="15.5" thickTop="1">
      <c r="A4" s="2" t="s">
        <v>1</v>
      </c>
      <c r="B4" s="2" t="s">
        <v>2</v>
      </c>
      <c r="C4" s="7" t="s">
        <v>3</v>
      </c>
      <c r="D4" s="7"/>
      <c r="F4" s="2" t="s">
        <v>4</v>
      </c>
      <c r="G4" s="2"/>
      <c r="H4" s="2" t="s">
        <v>2</v>
      </c>
      <c r="I4" s="7" t="s">
        <v>3</v>
      </c>
    </row>
    <row r="5" spans="1:9" ht="15">
      <c r="A5" s="20" t="s">
        <v>61</v>
      </c>
      <c r="B5" s="1"/>
      <c r="C5" s="6">
        <f>430.88-C6</f>
        <v>412</v>
      </c>
      <c r="F5" t="s">
        <v>60</v>
      </c>
      <c r="G5" s="1"/>
      <c r="H5" s="1"/>
      <c r="I5" s="6">
        <v>69.72</v>
      </c>
    </row>
    <row r="6" spans="1:9" ht="15">
      <c r="A6" s="74" t="s">
        <v>82</v>
      </c>
      <c r="B6" s="1"/>
      <c r="C6" s="6">
        <v>18.88</v>
      </c>
      <c r="H6" s="1"/>
    </row>
    <row r="7" spans="1:9" ht="15">
      <c r="A7" s="20"/>
      <c r="B7" s="1"/>
      <c r="C7" s="6"/>
      <c r="H7" s="1"/>
    </row>
    <row r="8" spans="1:9">
      <c r="C8" s="6"/>
      <c r="H8" s="1"/>
    </row>
    <row r="9" spans="1:9">
      <c r="C9" s="6"/>
      <c r="H9" s="1"/>
    </row>
    <row r="10" spans="1:9">
      <c r="C10" s="6"/>
      <c r="H10" s="1"/>
    </row>
    <row r="11" spans="1:9">
      <c r="C11" s="6"/>
      <c r="H11" s="1"/>
    </row>
    <row r="12" spans="1:9" ht="15.5" thickBot="1">
      <c r="D12" s="8">
        <f>SUM(C5:C12)</f>
        <v>430.88</v>
      </c>
      <c r="I12" s="8">
        <f>SUM(I5:I10)</f>
        <v>69.72</v>
      </c>
    </row>
    <row r="13" spans="1:9" ht="15" thickTop="1"/>
    <row r="16" spans="1:9" ht="15.5" thickBot="1">
      <c r="A16" s="84" t="s">
        <v>13</v>
      </c>
      <c r="B16" s="84"/>
      <c r="C16" s="84"/>
      <c r="E16" s="8">
        <f>D3+D12-I12</f>
        <v>7951.5999999999995</v>
      </c>
    </row>
    <row r="17" spans="1:5" ht="15" thickTop="1"/>
    <row r="19" spans="1:5" ht="15">
      <c r="A19" s="2"/>
    </row>
    <row r="20" spans="1:5" ht="15">
      <c r="E20" s="9"/>
    </row>
    <row r="30" spans="1:5" ht="15">
      <c r="E30" s="9"/>
    </row>
    <row r="33" spans="5:5" ht="15">
      <c r="E33" s="9"/>
    </row>
  </sheetData>
  <mergeCells count="3">
    <mergeCell ref="A3:B3"/>
    <mergeCell ref="A16:C16"/>
    <mergeCell ref="A1:C1"/>
  </mergeCells>
  <phoneticPr fontId="4" type="noConversion"/>
  <pageMargins left="0.7" right="0.7" top="0.75" bottom="0.75" header="0.3" footer="0.3"/>
  <pageSetup paperSize="9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workbookViewId="0">
      <selection activeCell="A2" sqref="A2"/>
    </sheetView>
  </sheetViews>
  <sheetFormatPr defaultColWidth="9.19921875" defaultRowHeight="14.5"/>
  <cols>
    <col min="1" max="1" width="25.296875" style="61" customWidth="1"/>
    <col min="2" max="2" width="10.69921875" style="61" bestFit="1" customWidth="1"/>
    <col min="3" max="3" width="8.296875" style="61" customWidth="1"/>
    <col min="4" max="4" width="14.19921875" style="62" customWidth="1"/>
    <col min="5" max="5" width="10.69921875" style="62" customWidth="1"/>
    <col min="6" max="6" width="9.19921875" style="61"/>
    <col min="7" max="7" width="21.69921875" style="61" customWidth="1"/>
    <col min="8" max="8" width="11.296875" style="61" customWidth="1"/>
    <col min="9" max="9" width="10.69921875" style="61" bestFit="1" customWidth="1"/>
    <col min="10" max="10" width="10.69921875" style="62" customWidth="1"/>
    <col min="11" max="16384" width="9.19921875" style="61"/>
  </cols>
  <sheetData>
    <row r="1" spans="1:10" ht="15">
      <c r="A1" s="82" t="s">
        <v>64</v>
      </c>
      <c r="B1" s="82"/>
      <c r="C1" s="82"/>
      <c r="D1" s="82"/>
      <c r="F1" s="62"/>
    </row>
    <row r="2" spans="1:10" ht="15">
      <c r="A2" s="72"/>
      <c r="F2" s="62"/>
    </row>
    <row r="3" spans="1:10" ht="15.5" thickBot="1">
      <c r="A3" s="60" t="s">
        <v>0</v>
      </c>
      <c r="E3" s="63">
        <f>AUGUST!E16</f>
        <v>7951.5999999999995</v>
      </c>
      <c r="F3" s="64"/>
    </row>
    <row r="4" spans="1:10" ht="15.5" thickTop="1">
      <c r="A4" s="60" t="s">
        <v>1</v>
      </c>
      <c r="B4" s="60" t="s">
        <v>14</v>
      </c>
      <c r="C4" s="65"/>
      <c r="D4" s="66" t="s">
        <v>3</v>
      </c>
      <c r="F4" s="62"/>
      <c r="G4" s="60" t="s">
        <v>4</v>
      </c>
      <c r="H4" s="60" t="s">
        <v>12</v>
      </c>
      <c r="I4" s="60" t="s">
        <v>14</v>
      </c>
      <c r="J4" s="66" t="s">
        <v>3</v>
      </c>
    </row>
    <row r="5" spans="1:10" ht="15">
      <c r="A5" s="20" t="s">
        <v>61</v>
      </c>
      <c r="B5" s="1"/>
      <c r="C5" s="6"/>
      <c r="D5" s="68">
        <v>502</v>
      </c>
      <c r="G5" t="s">
        <v>63</v>
      </c>
      <c r="H5" s="67"/>
      <c r="I5" s="67"/>
      <c r="J5" s="62">
        <v>169.31</v>
      </c>
    </row>
    <row r="6" spans="1:10" ht="15">
      <c r="A6" s="20"/>
      <c r="B6" s="67"/>
      <c r="C6" s="68"/>
      <c r="D6" s="68"/>
      <c r="G6" t="s">
        <v>60</v>
      </c>
      <c r="I6" s="67"/>
      <c r="J6" s="62">
        <v>69.72</v>
      </c>
    </row>
    <row r="7" spans="1:10" ht="15">
      <c r="A7" s="20"/>
      <c r="B7" s="67"/>
      <c r="C7" s="68"/>
      <c r="G7"/>
      <c r="I7" s="67"/>
    </row>
    <row r="8" spans="1:10" ht="15">
      <c r="A8" s="60"/>
      <c r="B8" s="67"/>
      <c r="C8" s="68"/>
      <c r="G8"/>
      <c r="I8" s="67"/>
    </row>
    <row r="9" spans="1:10">
      <c r="B9" s="67"/>
      <c r="C9" s="68"/>
      <c r="G9"/>
      <c r="I9" s="67"/>
      <c r="J9" s="6"/>
    </row>
    <row r="10" spans="1:10">
      <c r="B10" s="67"/>
      <c r="C10" s="68"/>
      <c r="G10"/>
      <c r="I10" s="67"/>
    </row>
    <row r="11" spans="1:10">
      <c r="B11" s="67"/>
      <c r="C11" s="68"/>
      <c r="G11"/>
      <c r="I11" s="67"/>
    </row>
    <row r="12" spans="1:10">
      <c r="B12" s="67"/>
      <c r="C12" s="68"/>
      <c r="G12"/>
      <c r="I12" s="67"/>
    </row>
    <row r="13" spans="1:10">
      <c r="G13"/>
    </row>
    <row r="14" spans="1:10">
      <c r="G14"/>
      <c r="I14" s="67"/>
    </row>
    <row r="15" spans="1:10">
      <c r="G15"/>
      <c r="I15" s="67"/>
    </row>
    <row r="16" spans="1:10" ht="15.5" thickBot="1">
      <c r="D16" s="63">
        <f>SUM(D5:D12)</f>
        <v>502</v>
      </c>
      <c r="J16" s="63">
        <f>SUM(J5:J14)</f>
        <v>239.03</v>
      </c>
    </row>
    <row r="17" spans="1:5" ht="15" thickTop="1"/>
    <row r="19" spans="1:5" ht="15.5" thickBot="1">
      <c r="A19" s="61" t="s">
        <v>15</v>
      </c>
      <c r="E19" s="63">
        <f>E3+D16-J16</f>
        <v>8214.5699999999979</v>
      </c>
    </row>
    <row r="20" spans="1:5" ht="15" thickTop="1"/>
  </sheetData>
  <mergeCells count="1">
    <mergeCell ref="A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6"/>
  <sheetViews>
    <sheetView workbookViewId="0">
      <selection activeCell="C6" sqref="C6"/>
    </sheetView>
  </sheetViews>
  <sheetFormatPr defaultColWidth="8.796875" defaultRowHeight="14.5"/>
  <cols>
    <col min="1" max="1" width="35.296875" customWidth="1"/>
    <col min="2" max="2" width="10.69921875" bestFit="1" customWidth="1"/>
    <col min="4" max="5" width="10.69921875" customWidth="1"/>
    <col min="6" max="6" width="18.69921875" customWidth="1"/>
    <col min="7" max="7" width="10.19921875" customWidth="1"/>
    <col min="8" max="8" width="12.19921875" customWidth="1"/>
    <col min="9" max="9" width="10.19921875" customWidth="1"/>
  </cols>
  <sheetData>
    <row r="1" spans="1:11" ht="15">
      <c r="A1" s="82" t="s">
        <v>65</v>
      </c>
      <c r="B1" s="82"/>
      <c r="C1" s="82"/>
      <c r="D1" s="6"/>
      <c r="E1" s="6"/>
      <c r="I1" s="6"/>
    </row>
    <row r="2" spans="1:11" ht="15">
      <c r="A2" s="2"/>
      <c r="C2" s="6"/>
      <c r="D2" s="6"/>
      <c r="E2" s="6"/>
      <c r="I2" s="6"/>
    </row>
    <row r="3" spans="1:11" ht="15.5" thickBot="1">
      <c r="A3" s="2" t="s">
        <v>0</v>
      </c>
      <c r="C3" s="6"/>
      <c r="D3" s="8">
        <f>SEPTEMBER!E19</f>
        <v>8214.5699999999979</v>
      </c>
      <c r="E3" s="9"/>
      <c r="I3" s="6"/>
    </row>
    <row r="4" spans="1:11" ht="15.5" thickTop="1">
      <c r="A4" s="2" t="s">
        <v>1</v>
      </c>
      <c r="B4" s="2" t="s">
        <v>2</v>
      </c>
      <c r="C4" s="7" t="s">
        <v>3</v>
      </c>
      <c r="D4" s="6"/>
      <c r="E4" s="6"/>
      <c r="F4" s="2" t="s">
        <v>4</v>
      </c>
      <c r="G4" s="2" t="s">
        <v>12</v>
      </c>
      <c r="H4" s="2"/>
      <c r="I4" s="7" t="s">
        <v>3</v>
      </c>
    </row>
    <row r="5" spans="1:11" ht="15">
      <c r="A5" s="20" t="s">
        <v>61</v>
      </c>
      <c r="B5" s="1"/>
      <c r="C5" s="6">
        <v>372</v>
      </c>
      <c r="D5" s="6"/>
      <c r="F5" s="75" t="s">
        <v>66</v>
      </c>
      <c r="G5" s="61"/>
      <c r="H5" s="67"/>
      <c r="I5" s="62">
        <v>149.76</v>
      </c>
    </row>
    <row r="6" spans="1:11" ht="15">
      <c r="A6" s="20"/>
      <c r="B6" s="1"/>
      <c r="C6" s="6"/>
      <c r="D6" s="6"/>
      <c r="F6" t="s">
        <v>67</v>
      </c>
      <c r="G6" s="61"/>
      <c r="H6" s="67"/>
      <c r="I6" s="62">
        <v>990.6</v>
      </c>
    </row>
    <row r="7" spans="1:11" ht="29.5">
      <c r="A7" s="2"/>
      <c r="C7" s="6"/>
      <c r="D7" s="6"/>
      <c r="F7" s="75" t="s">
        <v>68</v>
      </c>
      <c r="H7" s="37"/>
      <c r="I7" s="6">
        <v>79.25</v>
      </c>
    </row>
    <row r="8" spans="1:11" ht="15">
      <c r="A8" s="2"/>
      <c r="C8" s="6"/>
      <c r="D8" s="6"/>
      <c r="F8" t="s">
        <v>60</v>
      </c>
      <c r="H8" s="38"/>
      <c r="I8" s="6">
        <v>83.65</v>
      </c>
    </row>
    <row r="9" spans="1:11">
      <c r="H9" s="37"/>
      <c r="I9" s="6"/>
      <c r="K9" s="6"/>
    </row>
    <row r="10" spans="1:11">
      <c r="H10" s="38"/>
      <c r="I10" s="3"/>
    </row>
    <row r="11" spans="1:11">
      <c r="H11" s="38"/>
      <c r="I11" s="6"/>
    </row>
    <row r="12" spans="1:11">
      <c r="D12" s="6"/>
      <c r="H12" s="1"/>
      <c r="I12" s="6"/>
    </row>
    <row r="14" spans="1:11" ht="15.5" thickBot="1">
      <c r="C14" s="8">
        <f>SUM(C5:C13)</f>
        <v>372</v>
      </c>
      <c r="I14" s="8">
        <f>SUM(I5:I12)</f>
        <v>1303.2600000000002</v>
      </c>
    </row>
    <row r="15" spans="1:11" ht="16" thickTop="1" thickBot="1">
      <c r="A15" t="s">
        <v>16</v>
      </c>
      <c r="E15" s="8">
        <f>D3+C14-I14</f>
        <v>7283.3099999999977</v>
      </c>
    </row>
    <row r="16" spans="1:11" ht="15" thickTop="1"/>
  </sheetData>
  <mergeCells count="1">
    <mergeCell ref="A1:C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4"/>
  <sheetViews>
    <sheetView topLeftCell="A4" workbookViewId="0">
      <selection activeCell="A6" sqref="A6:C7"/>
    </sheetView>
  </sheetViews>
  <sheetFormatPr defaultColWidth="8.796875" defaultRowHeight="14.5"/>
  <cols>
    <col min="1" max="1" width="24.296875" customWidth="1"/>
    <col min="2" max="2" width="12.19921875" customWidth="1"/>
    <col min="3" max="3" width="9.19921875" style="3"/>
    <col min="4" max="4" width="20.796875" customWidth="1"/>
    <col min="5" max="5" width="10.69921875" customWidth="1"/>
    <col min="6" max="6" width="20.69921875" customWidth="1"/>
    <col min="7" max="7" width="10.19921875" customWidth="1"/>
    <col min="8" max="8" width="10.296875" customWidth="1"/>
    <col min="9" max="9" width="9.19921875" style="3"/>
  </cols>
  <sheetData>
    <row r="1" spans="1:10">
      <c r="A1" s="85" t="s">
        <v>69</v>
      </c>
      <c r="B1" s="85"/>
      <c r="C1" s="85"/>
      <c r="D1" s="85"/>
      <c r="E1" s="32"/>
      <c r="F1" s="27"/>
      <c r="G1" s="27"/>
      <c r="H1" s="27"/>
      <c r="I1" s="29"/>
      <c r="J1" s="27"/>
    </row>
    <row r="2" spans="1:10">
      <c r="A2" s="26"/>
      <c r="B2" s="27"/>
      <c r="C2" s="29"/>
      <c r="D2" s="32"/>
      <c r="E2" s="32"/>
      <c r="F2" s="27"/>
      <c r="G2" s="27"/>
      <c r="H2" s="27"/>
      <c r="I2" s="29"/>
      <c r="J2" s="27"/>
    </row>
    <row r="3" spans="1:10" ht="15" thickBot="1">
      <c r="A3" s="26" t="s">
        <v>0</v>
      </c>
      <c r="B3" s="27"/>
      <c r="C3" s="29"/>
      <c r="D3" s="28">
        <f>OCTOBER!E15</f>
        <v>7283.3099999999977</v>
      </c>
      <c r="E3" s="30"/>
      <c r="F3" s="27"/>
      <c r="G3" s="27"/>
      <c r="H3" s="27"/>
      <c r="I3" s="29"/>
      <c r="J3" s="27"/>
    </row>
    <row r="4" spans="1:10" ht="15" thickTop="1">
      <c r="A4" s="26"/>
      <c r="B4" s="27"/>
      <c r="C4" s="29"/>
      <c r="D4" s="30"/>
      <c r="E4" s="30"/>
      <c r="F4" s="27"/>
      <c r="G4" s="27"/>
      <c r="H4" s="27"/>
      <c r="I4" s="29"/>
      <c r="J4" s="27"/>
    </row>
    <row r="5" spans="1:10">
      <c r="A5" s="26" t="s">
        <v>1</v>
      </c>
      <c r="B5" s="26" t="s">
        <v>2</v>
      </c>
      <c r="C5" s="31" t="s">
        <v>3</v>
      </c>
      <c r="D5" s="32"/>
      <c r="E5" s="32"/>
      <c r="F5" s="26" t="s">
        <v>4</v>
      </c>
      <c r="G5" s="26" t="s">
        <v>12</v>
      </c>
      <c r="H5" s="26" t="s">
        <v>2</v>
      </c>
      <c r="I5" s="31" t="s">
        <v>3</v>
      </c>
      <c r="J5" s="27"/>
    </row>
    <row r="6" spans="1:10">
      <c r="A6" s="56" t="s">
        <v>89</v>
      </c>
      <c r="B6" s="91"/>
      <c r="C6" s="92">
        <v>392</v>
      </c>
      <c r="D6" s="32"/>
      <c r="E6" s="27"/>
      <c r="F6" s="27" t="s">
        <v>60</v>
      </c>
      <c r="G6" s="27"/>
      <c r="H6" s="33"/>
      <c r="I6" s="52">
        <v>84.12</v>
      </c>
      <c r="J6" s="27"/>
    </row>
    <row r="7" spans="1:10">
      <c r="A7" s="93" t="s">
        <v>92</v>
      </c>
      <c r="B7" s="91"/>
      <c r="C7" s="92">
        <v>56</v>
      </c>
      <c r="D7" s="32"/>
      <c r="E7" s="27"/>
      <c r="F7" s="27"/>
      <c r="G7" s="27"/>
      <c r="H7" s="39"/>
      <c r="I7" s="32"/>
      <c r="J7" s="27"/>
    </row>
    <row r="8" spans="1:10">
      <c r="D8" s="32"/>
      <c r="E8" s="27"/>
      <c r="F8" s="27"/>
      <c r="G8" s="27"/>
      <c r="H8" s="39"/>
      <c r="I8" s="32"/>
      <c r="J8" s="13"/>
    </row>
    <row r="9" spans="1:10">
      <c r="A9" s="27"/>
      <c r="B9" s="33"/>
      <c r="C9" s="29"/>
      <c r="D9" s="32"/>
      <c r="E9" s="27"/>
      <c r="F9" s="27"/>
      <c r="G9" s="27"/>
      <c r="H9" s="69"/>
      <c r="I9" s="32"/>
      <c r="J9" s="13"/>
    </row>
    <row r="10" spans="1:10">
      <c r="A10" s="27"/>
      <c r="B10" s="27"/>
      <c r="C10" s="29"/>
      <c r="D10" s="32"/>
      <c r="E10" s="27"/>
      <c r="F10" s="27"/>
      <c r="G10" s="27"/>
      <c r="H10" s="69"/>
      <c r="I10" s="32"/>
      <c r="J10" s="13"/>
    </row>
    <row r="11" spans="1:10">
      <c r="A11" s="27"/>
      <c r="B11" s="27"/>
      <c r="C11" s="29"/>
      <c r="D11" s="32"/>
      <c r="E11" s="27"/>
      <c r="F11" s="27"/>
      <c r="G11" s="27"/>
      <c r="H11" s="69"/>
      <c r="I11" s="29"/>
      <c r="J11" s="13"/>
    </row>
    <row r="12" spans="1:10">
      <c r="D12" s="32"/>
      <c r="E12" s="27"/>
      <c r="F12" s="27"/>
      <c r="G12" s="27"/>
      <c r="H12" s="69"/>
      <c r="I12" s="29"/>
      <c r="J12" s="13"/>
    </row>
    <row r="13" spans="1:10">
      <c r="A13" s="27"/>
      <c r="B13" s="27"/>
      <c r="C13" s="29"/>
      <c r="D13" s="32"/>
      <c r="E13" s="27"/>
      <c r="F13" s="27"/>
      <c r="G13" s="27"/>
      <c r="H13" s="69"/>
      <c r="I13" s="29"/>
      <c r="J13" s="13"/>
    </row>
    <row r="14" spans="1:10">
      <c r="A14" s="27"/>
      <c r="B14" s="27"/>
      <c r="C14" s="29"/>
      <c r="D14" s="32"/>
      <c r="E14" s="27"/>
      <c r="F14" s="27"/>
      <c r="G14" s="27"/>
      <c r="H14" s="69"/>
      <c r="J14" s="13"/>
    </row>
    <row r="15" spans="1:10">
      <c r="A15" s="27"/>
      <c r="B15" s="27"/>
      <c r="C15" s="29"/>
      <c r="D15" s="32"/>
      <c r="E15" s="27"/>
      <c r="F15" s="27"/>
      <c r="G15" s="27"/>
      <c r="H15" s="69"/>
      <c r="J15" s="13"/>
    </row>
    <row r="16" spans="1:10">
      <c r="A16" s="27"/>
      <c r="B16" s="27"/>
      <c r="C16" s="29"/>
      <c r="D16" s="32"/>
      <c r="E16" s="27"/>
      <c r="F16" s="27"/>
      <c r="G16" s="27"/>
      <c r="H16" s="69"/>
      <c r="J16" s="13"/>
    </row>
    <row r="17" spans="1:10">
      <c r="A17" s="27"/>
      <c r="B17" s="27"/>
      <c r="C17" s="29"/>
      <c r="D17" s="32"/>
      <c r="E17" s="27"/>
      <c r="F17" s="27"/>
      <c r="G17" s="27"/>
      <c r="H17" s="69"/>
      <c r="J17" s="13"/>
    </row>
    <row r="18" spans="1:10">
      <c r="A18" s="27"/>
      <c r="B18" s="27"/>
      <c r="C18" s="29"/>
      <c r="D18" s="32"/>
      <c r="E18" s="27"/>
      <c r="F18" s="27"/>
      <c r="G18" s="27"/>
      <c r="H18" s="27"/>
      <c r="I18" s="29"/>
      <c r="J18" s="13"/>
    </row>
    <row r="19" spans="1:10" ht="15" thickBot="1">
      <c r="A19" s="27"/>
      <c r="B19" s="27"/>
      <c r="C19" s="29"/>
      <c r="D19" s="53">
        <f>SUM(C6:C19)</f>
        <v>448</v>
      </c>
      <c r="E19" s="27"/>
      <c r="F19" s="27"/>
      <c r="G19" s="27"/>
      <c r="H19" s="27"/>
      <c r="I19" s="28">
        <f>SUM(I6:I18)</f>
        <v>84.12</v>
      </c>
      <c r="J19" s="19"/>
    </row>
    <row r="20" spans="1:10" ht="15" thickTop="1">
      <c r="A20" s="27"/>
      <c r="B20" s="27"/>
      <c r="C20" s="29"/>
      <c r="D20" s="27"/>
      <c r="E20" s="27"/>
      <c r="F20" s="27"/>
      <c r="G20" s="27"/>
      <c r="H20" s="27"/>
      <c r="I20" s="29"/>
      <c r="J20" s="13"/>
    </row>
    <row r="21" spans="1:10" ht="15" thickBot="1">
      <c r="A21" s="27" t="s">
        <v>17</v>
      </c>
      <c r="B21" s="27"/>
      <c r="C21" s="29"/>
      <c r="D21" s="27"/>
      <c r="E21" s="28">
        <f>D3+D19-I19</f>
        <v>7647.1899999999978</v>
      </c>
      <c r="F21" s="27"/>
      <c r="G21" s="27"/>
      <c r="H21" s="27"/>
      <c r="I21" s="29"/>
      <c r="J21" s="13"/>
    </row>
    <row r="22" spans="1:10" ht="15" thickTop="1"/>
    <row r="32" spans="1:10">
      <c r="C32" s="12"/>
    </row>
    <row r="33" spans="3:21">
      <c r="C33" s="12"/>
    </row>
    <row r="34" spans="3:21">
      <c r="C34" s="12"/>
      <c r="U34" t="s">
        <v>49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topLeftCell="A3" workbookViewId="0">
      <selection activeCell="H12" sqref="H12"/>
    </sheetView>
  </sheetViews>
  <sheetFormatPr defaultColWidth="8.796875" defaultRowHeight="14.5"/>
  <cols>
    <col min="1" max="1" width="24.796875" customWidth="1"/>
    <col min="2" max="2" width="11.69921875" customWidth="1"/>
    <col min="3" max="3" width="6.69921875" customWidth="1"/>
    <col min="4" max="4" width="22.796875" customWidth="1"/>
    <col min="5" max="5" width="10.69921875" customWidth="1"/>
    <col min="6" max="6" width="17.19921875" customWidth="1"/>
    <col min="7" max="7" width="9" customWidth="1"/>
    <col min="8" max="8" width="11.69921875" customWidth="1"/>
    <col min="9" max="9" width="11.19921875" customWidth="1"/>
  </cols>
  <sheetData>
    <row r="1" spans="1:10">
      <c r="A1" s="85" t="s">
        <v>70</v>
      </c>
      <c r="B1" s="85"/>
      <c r="C1" s="85"/>
      <c r="D1" s="85"/>
      <c r="E1" s="14"/>
      <c r="F1" s="13"/>
      <c r="G1" s="13"/>
      <c r="H1" s="13"/>
      <c r="I1" s="14"/>
      <c r="J1" s="13"/>
    </row>
    <row r="2" spans="1:10">
      <c r="A2" s="26"/>
      <c r="B2" s="27"/>
      <c r="C2" s="32"/>
      <c r="D2" s="32"/>
      <c r="E2" s="14"/>
      <c r="F2" s="13"/>
      <c r="G2" s="13"/>
      <c r="H2" s="13"/>
      <c r="I2" s="14"/>
      <c r="J2" s="13"/>
    </row>
    <row r="3" spans="1:10" ht="15" thickBot="1">
      <c r="A3" s="26" t="s">
        <v>18</v>
      </c>
      <c r="B3" s="27"/>
      <c r="C3" s="32"/>
      <c r="D3" s="28">
        <f>NOVEMBER!E21</f>
        <v>7647.1899999999978</v>
      </c>
      <c r="E3" s="30"/>
      <c r="F3" s="27"/>
      <c r="G3" s="27"/>
      <c r="H3" s="27"/>
      <c r="I3" s="32"/>
      <c r="J3" s="27"/>
    </row>
    <row r="4" spans="1:10" ht="29.5" thickTop="1">
      <c r="A4" s="26" t="s">
        <v>1</v>
      </c>
      <c r="B4" s="26" t="s">
        <v>2</v>
      </c>
      <c r="C4" s="35"/>
      <c r="D4" s="32"/>
      <c r="E4" s="32"/>
      <c r="F4" s="26" t="s">
        <v>4</v>
      </c>
      <c r="G4" s="36" t="s">
        <v>12</v>
      </c>
      <c r="H4" s="36" t="s">
        <v>14</v>
      </c>
      <c r="I4" s="35" t="s">
        <v>3</v>
      </c>
      <c r="J4" s="27"/>
    </row>
    <row r="5" spans="1:10">
      <c r="A5" s="56" t="s">
        <v>89</v>
      </c>
      <c r="B5" s="91"/>
      <c r="C5" s="93"/>
      <c r="D5" s="94">
        <v>402</v>
      </c>
      <c r="E5" s="27"/>
      <c r="F5" s="27" t="s">
        <v>66</v>
      </c>
      <c r="G5" s="27"/>
      <c r="H5" s="33"/>
      <c r="I5" s="52">
        <v>45.98</v>
      </c>
      <c r="J5" s="27"/>
    </row>
    <row r="6" spans="1:10">
      <c r="A6" s="93" t="s">
        <v>90</v>
      </c>
      <c r="B6" s="91"/>
      <c r="C6" s="93"/>
      <c r="D6" s="94">
        <v>235</v>
      </c>
      <c r="E6" s="27"/>
      <c r="F6" s="27" t="s">
        <v>60</v>
      </c>
      <c r="G6" s="27"/>
      <c r="H6" s="33"/>
      <c r="I6" s="52">
        <v>84.12</v>
      </c>
      <c r="J6" s="27"/>
    </row>
    <row r="7" spans="1:10">
      <c r="E7" s="27"/>
      <c r="F7" s="27"/>
      <c r="G7" s="27"/>
      <c r="H7" s="39"/>
      <c r="I7" s="32"/>
      <c r="J7" s="32"/>
    </row>
    <row r="8" spans="1:10">
      <c r="A8" s="27"/>
      <c r="B8" s="27"/>
      <c r="C8" s="27"/>
      <c r="D8" s="52"/>
      <c r="E8" s="27"/>
      <c r="F8" s="27"/>
      <c r="G8" s="27"/>
      <c r="H8" s="39"/>
      <c r="I8" s="58"/>
      <c r="J8" s="27"/>
    </row>
    <row r="9" spans="1:10">
      <c r="A9" s="27"/>
      <c r="B9" s="27"/>
      <c r="C9" s="27"/>
      <c r="D9" s="52"/>
      <c r="E9" s="27"/>
      <c r="F9" s="27"/>
      <c r="G9" s="27"/>
      <c r="H9" s="39"/>
      <c r="I9" s="58"/>
      <c r="J9" s="27"/>
    </row>
    <row r="10" spans="1:10">
      <c r="A10" s="27"/>
      <c r="B10" s="27"/>
      <c r="C10" s="27"/>
      <c r="D10" s="52"/>
      <c r="E10" s="27"/>
      <c r="F10" s="27"/>
      <c r="G10" s="27"/>
      <c r="H10" s="39"/>
      <c r="I10" s="58"/>
      <c r="J10" s="27"/>
    </row>
    <row r="11" spans="1:10">
      <c r="A11" s="27"/>
      <c r="B11" s="27"/>
      <c r="C11" s="27"/>
      <c r="D11" s="52"/>
      <c r="E11" s="27"/>
      <c r="F11" s="27"/>
      <c r="G11" s="27"/>
      <c r="H11" s="39"/>
      <c r="I11" s="58"/>
      <c r="J11" s="27"/>
    </row>
    <row r="12" spans="1:10">
      <c r="A12" s="27"/>
      <c r="B12" s="27"/>
      <c r="C12" s="27"/>
      <c r="D12" s="52"/>
      <c r="E12" s="27"/>
      <c r="F12" s="27"/>
      <c r="G12" s="27"/>
      <c r="H12" s="39"/>
      <c r="I12" s="58"/>
      <c r="J12" s="27"/>
    </row>
    <row r="13" spans="1:10">
      <c r="A13" s="27"/>
      <c r="B13" s="27"/>
      <c r="C13" s="27"/>
      <c r="D13" s="52"/>
      <c r="E13" s="27"/>
      <c r="F13" s="27"/>
      <c r="G13" s="27"/>
      <c r="H13" s="39"/>
      <c r="I13" s="32"/>
      <c r="J13" s="27"/>
    </row>
    <row r="14" spans="1:10">
      <c r="A14" s="27"/>
      <c r="B14" s="27"/>
      <c r="C14" s="27"/>
      <c r="D14" s="52"/>
      <c r="E14" s="27"/>
      <c r="F14" s="27"/>
      <c r="G14" s="27"/>
      <c r="H14" s="39"/>
      <c r="I14" s="32"/>
      <c r="J14" s="27"/>
    </row>
    <row r="15" spans="1:10" ht="15" thickBot="1">
      <c r="A15" s="27"/>
      <c r="B15" s="27"/>
      <c r="C15" s="27"/>
      <c r="D15" s="55"/>
      <c r="E15" s="27"/>
      <c r="F15" s="27"/>
      <c r="G15" s="27"/>
      <c r="H15" s="27"/>
      <c r="I15" s="53">
        <f>SUM(I5:I14)</f>
        <v>130.1</v>
      </c>
      <c r="J15" s="30"/>
    </row>
    <row r="16" spans="1:10" ht="15.5" thickTop="1" thickBot="1">
      <c r="A16" s="27"/>
      <c r="B16" s="27"/>
      <c r="C16" s="27"/>
      <c r="D16" s="26"/>
      <c r="E16" s="54">
        <f>SUM(D5:D15)</f>
        <v>637</v>
      </c>
      <c r="F16" s="27"/>
      <c r="G16" s="27"/>
      <c r="H16" s="27"/>
      <c r="I16" s="27"/>
      <c r="J16" s="26"/>
    </row>
    <row r="17" spans="1:10" ht="15" thickTop="1">
      <c r="A17" s="27"/>
      <c r="B17" s="27"/>
      <c r="C17" s="27"/>
      <c r="D17" s="26"/>
      <c r="E17" s="27"/>
      <c r="F17" s="27"/>
      <c r="G17" s="27"/>
      <c r="H17" s="27"/>
      <c r="I17" s="27"/>
      <c r="J17" s="26"/>
    </row>
    <row r="18" spans="1:10">
      <c r="A18" s="27"/>
      <c r="B18" s="27"/>
      <c r="C18" s="27"/>
      <c r="D18" s="27"/>
      <c r="E18" s="27"/>
      <c r="F18" s="27"/>
      <c r="G18" s="27"/>
      <c r="H18" s="27"/>
      <c r="I18" s="27"/>
      <c r="J18" s="27"/>
    </row>
    <row r="19" spans="1:10" ht="15" thickBot="1">
      <c r="A19" s="27" t="s">
        <v>19</v>
      </c>
      <c r="B19" s="27"/>
      <c r="C19" s="27"/>
      <c r="D19" s="27"/>
      <c r="E19" s="28">
        <f>D3+E16-I15</f>
        <v>8154.0899999999983</v>
      </c>
      <c r="F19" s="27"/>
      <c r="G19" s="27"/>
      <c r="H19" s="27"/>
      <c r="I19" s="27"/>
      <c r="J19" s="27"/>
    </row>
    <row r="20" spans="1:10" ht="15" thickTop="1"/>
    <row r="22" spans="1:10" ht="15">
      <c r="A22" s="2"/>
      <c r="B22" s="2"/>
    </row>
  </sheetData>
  <mergeCells count="1">
    <mergeCell ref="A1:D1"/>
  </mergeCells>
  <phoneticPr fontId="4" type="noConversion"/>
  <pageMargins left="0.7" right="0.7" top="0.75" bottom="0.75" header="0.3" footer="0.3"/>
  <pageSetup paperSize="9" orientation="landscape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0"/>
  <sheetViews>
    <sheetView workbookViewId="0">
      <selection activeCell="D6" sqref="D6"/>
    </sheetView>
  </sheetViews>
  <sheetFormatPr defaultColWidth="8.796875" defaultRowHeight="14.5"/>
  <cols>
    <col min="1" max="1" width="21.296875" customWidth="1"/>
    <col min="2" max="2" width="12.19921875" customWidth="1"/>
    <col min="3" max="3" width="11.69921875" style="3" customWidth="1"/>
    <col min="4" max="4" width="24.796875" style="3" customWidth="1"/>
    <col min="5" max="5" width="12.19921875" customWidth="1"/>
    <col min="6" max="6" width="25.296875" customWidth="1"/>
    <col min="7" max="7" width="10.19921875" customWidth="1"/>
    <col min="8" max="8" width="12.296875" customWidth="1"/>
    <col min="9" max="9" width="9.796875" style="3" bestFit="1" customWidth="1"/>
    <col min="10" max="10" width="9.19921875" style="3"/>
  </cols>
  <sheetData>
    <row r="1" spans="1:10">
      <c r="A1" s="86" t="s">
        <v>71</v>
      </c>
      <c r="B1" s="86"/>
      <c r="C1" s="86"/>
      <c r="D1" s="86"/>
      <c r="E1" s="32"/>
      <c r="F1" s="13"/>
      <c r="G1" s="13"/>
      <c r="H1" s="13"/>
      <c r="I1" s="15"/>
    </row>
    <row r="2" spans="1:10">
      <c r="A2" s="26"/>
      <c r="B2" s="27"/>
      <c r="C2" s="29"/>
      <c r="D2" s="29"/>
      <c r="E2" s="32"/>
      <c r="F2" s="13"/>
      <c r="G2" s="13"/>
      <c r="H2" s="13"/>
      <c r="I2" s="15"/>
    </row>
    <row r="3" spans="1:10" ht="15" thickBot="1">
      <c r="A3" s="26" t="s">
        <v>0</v>
      </c>
      <c r="B3" s="27"/>
      <c r="C3" s="29"/>
      <c r="D3" s="34">
        <f>DECEMBER!E19</f>
        <v>8154.0899999999983</v>
      </c>
      <c r="E3" s="30"/>
      <c r="F3" s="27"/>
      <c r="G3" s="27"/>
      <c r="H3" s="27"/>
      <c r="I3" s="29"/>
    </row>
    <row r="4" spans="1:10" ht="15" thickTop="1">
      <c r="A4" s="26"/>
      <c r="B4" s="27"/>
      <c r="C4" s="29"/>
      <c r="D4" s="42"/>
      <c r="E4" s="30"/>
      <c r="F4" s="27"/>
      <c r="G4" s="27"/>
      <c r="H4" s="27"/>
      <c r="I4" s="29"/>
    </row>
    <row r="5" spans="1:10">
      <c r="A5" s="26" t="s">
        <v>1</v>
      </c>
      <c r="B5" s="26" t="s">
        <v>2</v>
      </c>
      <c r="C5" s="31" t="s">
        <v>3</v>
      </c>
      <c r="D5" s="32"/>
      <c r="E5" s="32"/>
      <c r="F5" s="26" t="s">
        <v>4</v>
      </c>
      <c r="G5" s="26" t="s">
        <v>12</v>
      </c>
      <c r="H5" s="26"/>
      <c r="I5" s="31" t="s">
        <v>3</v>
      </c>
    </row>
    <row r="6" spans="1:10">
      <c r="A6" s="27" t="s">
        <v>61</v>
      </c>
      <c r="B6" s="1"/>
      <c r="C6" s="32">
        <v>330</v>
      </c>
      <c r="D6" s="6"/>
      <c r="F6" s="27" t="s">
        <v>60</v>
      </c>
      <c r="G6" s="27"/>
      <c r="H6" s="33"/>
      <c r="I6" s="3">
        <v>84.12</v>
      </c>
    </row>
    <row r="7" spans="1:10">
      <c r="A7" s="27"/>
      <c r="B7" s="1"/>
      <c r="C7" s="6"/>
      <c r="D7" s="6"/>
      <c r="F7" s="27"/>
      <c r="G7" s="27"/>
      <c r="H7" s="33"/>
    </row>
    <row r="8" spans="1:10">
      <c r="A8" s="27"/>
      <c r="B8" s="1"/>
      <c r="C8" s="6"/>
      <c r="D8" s="6"/>
      <c r="H8" s="38"/>
      <c r="I8" s="6"/>
    </row>
    <row r="9" spans="1:10">
      <c r="A9" s="27"/>
      <c r="B9" s="1"/>
      <c r="D9" s="6"/>
      <c r="H9" s="38"/>
      <c r="I9" s="6"/>
    </row>
    <row r="10" spans="1:10">
      <c r="A10" s="27"/>
      <c r="B10" s="1"/>
      <c r="D10" s="6"/>
      <c r="H10" s="38"/>
      <c r="I10" s="6"/>
    </row>
    <row r="11" spans="1:10">
      <c r="A11" s="27"/>
      <c r="B11" s="1"/>
      <c r="D11" s="6"/>
      <c r="H11" s="38"/>
      <c r="I11" s="6"/>
    </row>
    <row r="12" spans="1:10">
      <c r="A12" s="27"/>
      <c r="D12" s="6"/>
      <c r="H12" s="38"/>
      <c r="I12" s="6"/>
    </row>
    <row r="13" spans="1:10" ht="15" thickBot="1">
      <c r="D13" s="21">
        <f>SUM(C6:C12)</f>
        <v>330</v>
      </c>
      <c r="J13" s="25"/>
    </row>
    <row r="14" spans="1:10" ht="15" thickTop="1"/>
    <row r="15" spans="1:10" ht="15" thickBot="1">
      <c r="A15" t="s">
        <v>20</v>
      </c>
      <c r="C15" s="6"/>
      <c r="D15" s="6"/>
      <c r="E15" s="21">
        <f>D3+D13-I15</f>
        <v>8399.9699999999975</v>
      </c>
      <c r="I15" s="24">
        <f>SUM(I6:I13)</f>
        <v>84.12</v>
      </c>
    </row>
    <row r="16" spans="1:10" ht="15" thickTop="1"/>
    <row r="20" spans="5:5">
      <c r="E20" s="3"/>
    </row>
  </sheetData>
  <mergeCells count="1">
    <mergeCell ref="A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3"/>
  <sheetViews>
    <sheetView topLeftCell="A2" workbookViewId="0">
      <selection activeCell="D13" sqref="D13"/>
    </sheetView>
  </sheetViews>
  <sheetFormatPr defaultColWidth="8.796875" defaultRowHeight="14.5"/>
  <cols>
    <col min="1" max="1" width="16.69921875" customWidth="1"/>
    <col min="2" max="2" width="17.296875" customWidth="1"/>
    <col min="3" max="3" width="14.69921875" customWidth="1"/>
    <col min="4" max="4" width="18.796875" customWidth="1"/>
    <col min="5" max="5" width="11" customWidth="1"/>
    <col min="6" max="6" width="25.296875" customWidth="1"/>
    <col min="7" max="7" width="11.796875" customWidth="1"/>
    <col min="8" max="8" width="11.69921875" customWidth="1"/>
    <col min="9" max="9" width="12.69921875" customWidth="1"/>
  </cols>
  <sheetData>
    <row r="1" spans="1:10">
      <c r="A1" s="85" t="s">
        <v>72</v>
      </c>
      <c r="B1" s="85"/>
      <c r="C1" s="85"/>
      <c r="D1" s="85"/>
      <c r="E1" s="32"/>
      <c r="F1" s="27"/>
      <c r="G1" s="27"/>
      <c r="H1" s="27"/>
      <c r="I1" s="29"/>
      <c r="J1" s="3"/>
    </row>
    <row r="2" spans="1:10">
      <c r="A2" s="26"/>
      <c r="B2" s="27"/>
      <c r="C2" s="29"/>
      <c r="D2" s="29"/>
      <c r="E2" s="32"/>
      <c r="F2" s="27"/>
      <c r="G2" s="27"/>
      <c r="H2" s="27"/>
      <c r="I2" s="29"/>
      <c r="J2" s="3"/>
    </row>
    <row r="3" spans="1:10" ht="15" thickBot="1">
      <c r="A3" s="26" t="s">
        <v>0</v>
      </c>
      <c r="B3" s="27"/>
      <c r="C3" s="29"/>
      <c r="D3" s="34">
        <f>JANUARY!E15</f>
        <v>8399.9699999999975</v>
      </c>
      <c r="E3" s="30"/>
      <c r="F3" s="27"/>
      <c r="G3" s="27"/>
      <c r="H3" s="27"/>
      <c r="I3" s="29"/>
      <c r="J3" s="3"/>
    </row>
    <row r="4" spans="1:10" ht="15" thickTop="1">
      <c r="A4" s="26"/>
      <c r="B4" s="27"/>
      <c r="C4" s="29"/>
      <c r="D4" s="42"/>
      <c r="E4" s="30"/>
      <c r="F4" s="27"/>
      <c r="G4" s="27"/>
      <c r="H4" s="27"/>
      <c r="I4" s="29"/>
      <c r="J4" s="3"/>
    </row>
    <row r="5" spans="1:10">
      <c r="A5" s="26" t="s">
        <v>1</v>
      </c>
      <c r="B5" s="26" t="s">
        <v>2</v>
      </c>
      <c r="C5" s="31" t="s">
        <v>3</v>
      </c>
      <c r="D5" s="29"/>
      <c r="E5" s="32"/>
      <c r="F5" s="26" t="s">
        <v>4</v>
      </c>
      <c r="G5" s="26"/>
      <c r="H5" s="26" t="s">
        <v>12</v>
      </c>
      <c r="I5" s="31" t="s">
        <v>3</v>
      </c>
      <c r="J5" s="3"/>
    </row>
    <row r="6" spans="1:10">
      <c r="A6" s="27" t="s">
        <v>83</v>
      </c>
      <c r="B6" s="1"/>
      <c r="C6" s="3">
        <v>30.5</v>
      </c>
      <c r="D6" s="3"/>
      <c r="F6" t="s">
        <v>60</v>
      </c>
      <c r="G6" s="1"/>
      <c r="H6" s="27"/>
      <c r="I6" s="3">
        <v>84.12</v>
      </c>
      <c r="J6" s="3"/>
    </row>
    <row r="7" spans="1:10">
      <c r="A7" s="27" t="s">
        <v>74</v>
      </c>
      <c r="B7" s="1"/>
      <c r="C7" s="3">
        <v>120</v>
      </c>
      <c r="D7" s="3"/>
      <c r="F7" t="s">
        <v>73</v>
      </c>
      <c r="G7" s="1"/>
      <c r="I7" s="70">
        <v>30.5</v>
      </c>
      <c r="J7" s="3"/>
    </row>
    <row r="8" spans="1:10">
      <c r="A8" s="27" t="s">
        <v>61</v>
      </c>
      <c r="B8" s="41"/>
      <c r="C8" s="3">
        <f>722.5-C7-C6</f>
        <v>572</v>
      </c>
      <c r="G8" s="1"/>
      <c r="I8" s="3"/>
      <c r="J8" s="3"/>
    </row>
    <row r="9" spans="1:10">
      <c r="A9" s="27"/>
      <c r="B9" s="41"/>
      <c r="C9" s="3"/>
      <c r="G9" s="1"/>
      <c r="I9" s="3"/>
      <c r="J9" s="3"/>
    </row>
    <row r="10" spans="1:10">
      <c r="A10" s="43"/>
      <c r="B10" s="1"/>
      <c r="C10" s="3"/>
      <c r="G10" s="1"/>
      <c r="I10" s="3"/>
      <c r="J10" s="3"/>
    </row>
    <row r="11" spans="1:10">
      <c r="A11" s="43"/>
      <c r="B11" s="1"/>
      <c r="C11" s="3"/>
      <c r="G11" s="1"/>
      <c r="I11" s="3"/>
      <c r="J11" s="3"/>
    </row>
    <row r="12" spans="1:10">
      <c r="A12" s="27"/>
      <c r="C12" s="3"/>
      <c r="G12" s="1"/>
      <c r="I12" s="3"/>
      <c r="J12" s="3"/>
    </row>
    <row r="13" spans="1:10">
      <c r="A13" s="27"/>
      <c r="C13" s="3"/>
      <c r="G13" s="1"/>
      <c r="I13" s="3"/>
      <c r="J13" s="3"/>
    </row>
    <row r="14" spans="1:10">
      <c r="A14" s="27"/>
      <c r="C14" s="3"/>
      <c r="G14" s="1"/>
      <c r="I14" s="3"/>
      <c r="J14" s="3"/>
    </row>
    <row r="15" spans="1:10">
      <c r="A15" s="27"/>
      <c r="C15" s="3"/>
      <c r="G15" s="1"/>
      <c r="I15" s="3"/>
      <c r="J15" s="3"/>
    </row>
    <row r="16" spans="1:10">
      <c r="A16" s="27"/>
      <c r="C16" s="3"/>
      <c r="I16" s="3"/>
      <c r="J16" s="3"/>
    </row>
    <row r="17" spans="1:10" ht="15" thickBot="1">
      <c r="C17" s="24">
        <f>SUM(C6:C12)</f>
        <v>722.5</v>
      </c>
      <c r="I17" s="24">
        <f>SUM(I6:I15)</f>
        <v>114.62</v>
      </c>
    </row>
    <row r="18" spans="1:10" ht="15" thickTop="1">
      <c r="C18" s="3"/>
      <c r="D18" s="3"/>
      <c r="I18" s="3"/>
      <c r="J18" s="3"/>
    </row>
    <row r="19" spans="1:10" ht="15" thickBot="1">
      <c r="A19" t="s">
        <v>21</v>
      </c>
      <c r="C19" s="6"/>
      <c r="D19" s="6"/>
      <c r="E19" s="21">
        <f>D3+C17-I17</f>
        <v>9007.8499999999967</v>
      </c>
      <c r="I19" s="3"/>
      <c r="J19" s="3"/>
    </row>
    <row r="20" spans="1:10" ht="15" thickTop="1">
      <c r="C20" s="3"/>
      <c r="D20" s="3"/>
      <c r="I20" s="3"/>
      <c r="J20" s="3"/>
    </row>
    <row r="33" spans="5:5">
      <c r="E33" s="6"/>
    </row>
  </sheetData>
  <mergeCells count="1">
    <mergeCell ref="A1:D1"/>
  </mergeCells>
  <phoneticPr fontId="4" type="noConversion"/>
  <pageMargins left="0.7" right="0.7" top="0.75" bottom="0.75" header="0.3" footer="0.3"/>
  <pageSetup paperSize="9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5"/>
  <sheetViews>
    <sheetView workbookViewId="0">
      <selection activeCell="M13" sqref="M13"/>
    </sheetView>
  </sheetViews>
  <sheetFormatPr defaultColWidth="8.796875" defaultRowHeight="14.5"/>
  <cols>
    <col min="1" max="1" width="29.296875" customWidth="1"/>
    <col min="2" max="2" width="12.19921875" customWidth="1"/>
    <col min="3" max="3" width="21.19921875" customWidth="1"/>
    <col min="4" max="4" width="11.296875" customWidth="1"/>
    <col min="5" max="5" width="11" customWidth="1"/>
    <col min="6" max="6" width="25.296875" customWidth="1"/>
    <col min="7" max="7" width="10.19921875" customWidth="1"/>
    <col min="8" max="8" width="12.296875" customWidth="1"/>
    <col min="9" max="9" width="12" customWidth="1"/>
  </cols>
  <sheetData>
    <row r="1" spans="1:9">
      <c r="A1" s="85" t="s">
        <v>75</v>
      </c>
      <c r="B1" s="85"/>
      <c r="C1" s="85"/>
      <c r="D1" s="29"/>
      <c r="E1" s="32"/>
      <c r="F1" s="27"/>
      <c r="G1" s="27"/>
      <c r="H1" s="27"/>
      <c r="I1" s="29"/>
    </row>
    <row r="2" spans="1:9">
      <c r="A2" s="26"/>
      <c r="B2" s="27"/>
      <c r="C2" s="29"/>
      <c r="D2" s="29"/>
      <c r="E2" s="32"/>
      <c r="F2" s="27"/>
      <c r="G2" s="27"/>
      <c r="H2" s="27"/>
      <c r="I2" s="29"/>
    </row>
    <row r="3" spans="1:9" ht="15" thickBot="1">
      <c r="A3" s="26" t="s">
        <v>0</v>
      </c>
      <c r="B3" s="27"/>
      <c r="C3" s="29"/>
      <c r="D3" s="34">
        <f>FEBRUARY!E19</f>
        <v>9007.8499999999967</v>
      </c>
      <c r="E3" s="30"/>
      <c r="F3" s="27"/>
      <c r="G3" s="27"/>
      <c r="H3" s="27"/>
      <c r="I3" s="29"/>
    </row>
    <row r="4" spans="1:9" ht="15" thickTop="1">
      <c r="A4" s="26"/>
      <c r="B4" s="27"/>
      <c r="C4" s="29"/>
      <c r="D4" s="42"/>
      <c r="E4" s="30"/>
      <c r="F4" s="27"/>
      <c r="G4" s="27"/>
      <c r="H4" s="27"/>
      <c r="I4" s="29"/>
    </row>
    <row r="5" spans="1:9">
      <c r="A5" s="26" t="s">
        <v>1</v>
      </c>
      <c r="B5" s="26" t="s">
        <v>2</v>
      </c>
      <c r="C5" s="31" t="s">
        <v>3</v>
      </c>
      <c r="D5" s="29"/>
      <c r="E5" s="32"/>
      <c r="F5" s="26" t="s">
        <v>4</v>
      </c>
      <c r="G5" s="26" t="s">
        <v>12</v>
      </c>
      <c r="H5" s="26" t="s">
        <v>47</v>
      </c>
      <c r="I5" s="31" t="s">
        <v>3</v>
      </c>
    </row>
    <row r="6" spans="1:9">
      <c r="A6" s="27" t="s">
        <v>81</v>
      </c>
      <c r="B6" s="1"/>
      <c r="C6" s="3">
        <v>712</v>
      </c>
      <c r="D6" s="3"/>
      <c r="F6" s="75" t="s">
        <v>76</v>
      </c>
      <c r="H6" s="1"/>
      <c r="I6" s="3">
        <v>73.5</v>
      </c>
    </row>
    <row r="7" spans="1:9">
      <c r="A7" s="27"/>
      <c r="B7" s="41"/>
      <c r="C7" s="3"/>
      <c r="F7" s="56" t="s">
        <v>77</v>
      </c>
      <c r="G7" s="56"/>
      <c r="H7" s="71"/>
      <c r="I7" s="3">
        <v>99.66</v>
      </c>
    </row>
    <row r="8" spans="1:9">
      <c r="A8" s="43"/>
      <c r="B8" s="1"/>
      <c r="C8" s="3"/>
      <c r="D8" s="44"/>
      <c r="E8" s="30"/>
      <c r="F8" s="56" t="s">
        <v>78</v>
      </c>
      <c r="G8" s="27"/>
      <c r="H8" s="33"/>
      <c r="I8" s="3">
        <v>160</v>
      </c>
    </row>
    <row r="9" spans="1:9">
      <c r="A9" s="27"/>
      <c r="B9" s="33"/>
      <c r="C9" s="59"/>
      <c r="D9" s="29"/>
      <c r="E9" s="32"/>
      <c r="F9" s="56" t="s">
        <v>79</v>
      </c>
      <c r="G9" s="27"/>
      <c r="H9" s="33"/>
      <c r="I9" s="3">
        <v>223.58</v>
      </c>
    </row>
    <row r="10" spans="1:9">
      <c r="A10" s="26"/>
      <c r="C10" s="3"/>
      <c r="D10" s="3"/>
      <c r="F10" s="56" t="s">
        <v>80</v>
      </c>
      <c r="G10" s="56"/>
      <c r="H10" s="1"/>
      <c r="I10" s="3">
        <v>1155</v>
      </c>
    </row>
    <row r="11" spans="1:9">
      <c r="A11" s="27"/>
      <c r="B11" s="40"/>
      <c r="C11" s="3"/>
      <c r="F11" s="56"/>
      <c r="G11" s="56"/>
      <c r="H11" s="1"/>
      <c r="I11" s="3"/>
    </row>
    <row r="12" spans="1:9">
      <c r="A12" s="43"/>
      <c r="B12" s="1"/>
      <c r="C12" s="3"/>
      <c r="F12" s="56"/>
      <c r="H12" s="1"/>
      <c r="I12" s="3"/>
    </row>
    <row r="13" spans="1:9">
      <c r="A13" s="43"/>
      <c r="B13" s="1"/>
      <c r="C13" s="3"/>
      <c r="F13" s="56"/>
      <c r="H13" s="1"/>
      <c r="I13" s="3"/>
    </row>
    <row r="14" spans="1:9">
      <c r="A14" s="43"/>
      <c r="B14" s="1"/>
      <c r="C14" s="3"/>
      <c r="F14" s="56"/>
      <c r="H14" s="1"/>
      <c r="I14" s="3"/>
    </row>
    <row r="15" spans="1:9">
      <c r="A15" s="27"/>
      <c r="C15" s="3"/>
      <c r="F15" s="56"/>
      <c r="H15" s="1"/>
      <c r="I15" s="3"/>
    </row>
    <row r="16" spans="1:9" ht="15" thickBot="1">
      <c r="C16" s="24">
        <f>SUM(C6:C12)</f>
        <v>712</v>
      </c>
      <c r="H16" s="1"/>
      <c r="I16" s="45">
        <f>SUM(I6:I15)</f>
        <v>1711.74</v>
      </c>
    </row>
    <row r="17" spans="1:9" ht="15" thickTop="1">
      <c r="C17" s="3"/>
      <c r="D17" s="3"/>
      <c r="H17" s="1"/>
      <c r="I17" s="3"/>
    </row>
    <row r="18" spans="1:9" ht="15" thickBot="1">
      <c r="A18" s="84" t="s">
        <v>22</v>
      </c>
      <c r="B18" s="84"/>
      <c r="C18" s="84"/>
      <c r="D18" s="3"/>
      <c r="E18" s="21">
        <f>D3+C16-I16</f>
        <v>8008.1099999999969</v>
      </c>
      <c r="H18" s="38"/>
      <c r="I18" s="3" t="s">
        <v>48</v>
      </c>
    </row>
    <row r="19" spans="1:9" ht="15" thickTop="1">
      <c r="A19" s="27"/>
      <c r="C19" s="3"/>
      <c r="H19" s="38"/>
      <c r="I19" s="3"/>
    </row>
    <row r="20" spans="1:9">
      <c r="A20" s="27"/>
      <c r="C20" s="3"/>
      <c r="I20" s="3"/>
    </row>
    <row r="21" spans="1:9">
      <c r="A21" s="27"/>
      <c r="C21" s="3"/>
      <c r="I21" s="3"/>
    </row>
    <row r="22" spans="1:9">
      <c r="A22" s="13"/>
      <c r="C22" s="17"/>
      <c r="F22" s="16"/>
      <c r="G22" s="16"/>
      <c r="H22" s="16"/>
      <c r="I22" s="17"/>
    </row>
    <row r="23" spans="1:9">
      <c r="C23" s="22"/>
      <c r="F23" s="16"/>
      <c r="I23" s="22"/>
    </row>
    <row r="24" spans="1:9">
      <c r="A24" s="16"/>
      <c r="B24" s="16"/>
      <c r="C24" s="16"/>
      <c r="D24" s="16"/>
      <c r="E24" s="18"/>
      <c r="I24" s="3"/>
    </row>
    <row r="25" spans="1:9">
      <c r="A25" s="16"/>
      <c r="C25" s="3"/>
      <c r="D25" s="3"/>
      <c r="E25" s="18"/>
      <c r="I25" s="3"/>
    </row>
  </sheetData>
  <mergeCells count="2">
    <mergeCell ref="A18:C18"/>
    <mergeCell ref="A1:C1"/>
  </mergeCells>
  <phoneticPr fontId="16" type="noConversion"/>
  <pageMargins left="0.7" right="0.7" top="0.75" bottom="0.75" header="0.3" footer="0.3"/>
  <pageSetup paperSize="9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7"/>
  <sheetViews>
    <sheetView topLeftCell="A2" workbookViewId="0">
      <selection activeCell="B4" sqref="B4"/>
    </sheetView>
  </sheetViews>
  <sheetFormatPr defaultColWidth="8.796875" defaultRowHeight="14.5"/>
  <cols>
    <col min="1" max="1" width="12.296875" customWidth="1"/>
    <col min="2" max="2" width="9.69921875" style="3" customWidth="1"/>
    <col min="3" max="3" width="12" style="3" customWidth="1"/>
    <col min="4" max="4" width="9.69921875" style="3" customWidth="1"/>
    <col min="5" max="5" width="9.796875" style="3" customWidth="1"/>
    <col min="6" max="6" width="9.69921875" style="3" customWidth="1"/>
    <col min="7" max="8" width="9.19921875" style="3" customWidth="1"/>
    <col min="9" max="9" width="10" style="3" customWidth="1"/>
    <col min="10" max="10" width="11.796875" style="3" customWidth="1"/>
    <col min="11" max="11" width="11" style="3" customWidth="1"/>
    <col min="12" max="12" width="13.296875" style="3" customWidth="1"/>
    <col min="13" max="13" width="10.69921875" style="3" customWidth="1"/>
  </cols>
  <sheetData>
    <row r="1" spans="1:13" ht="15">
      <c r="A1" s="2" t="s">
        <v>1</v>
      </c>
    </row>
    <row r="2" spans="1:13" ht="43.5">
      <c r="B2" s="95" t="s">
        <v>23</v>
      </c>
      <c r="C2" s="96" t="str">
        <f>AUGUST!A6</f>
        <v>EASY FUND RAISING</v>
      </c>
      <c r="D2" s="96" t="str">
        <f>FEBRUARY!A7</f>
        <v>WSW CAMP REFUND</v>
      </c>
      <c r="E2" s="95" t="str">
        <f>FEBRUARY!A6</f>
        <v>D of E</v>
      </c>
      <c r="F2" s="97" t="s">
        <v>93</v>
      </c>
      <c r="G2" s="96" t="s">
        <v>94</v>
      </c>
      <c r="H2" s="4"/>
      <c r="I2" s="10"/>
      <c r="J2" s="10"/>
      <c r="K2" s="4"/>
      <c r="L2" s="4"/>
      <c r="M2" s="10" t="s">
        <v>24</v>
      </c>
    </row>
    <row r="3" spans="1:13">
      <c r="B3" s="98"/>
      <c r="C3" s="98"/>
      <c r="D3" s="98"/>
      <c r="E3" s="98"/>
      <c r="F3" s="99"/>
      <c r="G3" s="98"/>
      <c r="M3" s="11"/>
    </row>
    <row r="4" spans="1:13" ht="15">
      <c r="A4" s="76" t="s">
        <v>25</v>
      </c>
      <c r="B4" s="100">
        <f>APRIL!D14</f>
        <v>592</v>
      </c>
      <c r="C4" s="100"/>
      <c r="D4" s="100"/>
      <c r="E4" s="100"/>
      <c r="F4" s="101"/>
      <c r="G4" s="100"/>
      <c r="H4" s="77"/>
      <c r="I4" s="77"/>
      <c r="J4" s="77"/>
      <c r="K4" s="77"/>
      <c r="L4" s="77"/>
      <c r="M4" s="9">
        <f t="shared" ref="M4:M15" si="0">SUM(B4:L4)</f>
        <v>592</v>
      </c>
    </row>
    <row r="5" spans="1:13" ht="15">
      <c r="A5" s="76" t="s">
        <v>26</v>
      </c>
      <c r="B5" s="100">
        <f>MAY!C5</f>
        <v>442</v>
      </c>
      <c r="C5" s="100"/>
      <c r="D5" s="100"/>
      <c r="E5" s="100"/>
      <c r="F5" s="101">
        <f>MAY!C6</f>
        <v>100</v>
      </c>
      <c r="G5" s="100"/>
      <c r="H5" s="77"/>
      <c r="I5" s="77"/>
      <c r="J5" s="77"/>
      <c r="K5" s="77"/>
      <c r="L5" s="77"/>
      <c r="M5" s="9">
        <f t="shared" si="0"/>
        <v>542</v>
      </c>
    </row>
    <row r="6" spans="1:13" ht="15">
      <c r="A6" s="76" t="s">
        <v>27</v>
      </c>
      <c r="B6" s="100">
        <f>JUNE!C5</f>
        <v>612</v>
      </c>
      <c r="C6" s="100"/>
      <c r="D6" s="100"/>
      <c r="E6" s="100"/>
      <c r="F6" s="100"/>
      <c r="G6" s="100">
        <f>JUNE!C6</f>
        <v>200</v>
      </c>
      <c r="H6" s="77"/>
      <c r="I6" s="77"/>
      <c r="J6" s="77"/>
      <c r="K6" s="77"/>
      <c r="L6" s="77"/>
      <c r="M6" s="9">
        <f t="shared" si="0"/>
        <v>812</v>
      </c>
    </row>
    <row r="7" spans="1:13" ht="15">
      <c r="A7" s="76" t="s">
        <v>28</v>
      </c>
      <c r="B7" s="100">
        <f>JULY!C5</f>
        <v>442</v>
      </c>
      <c r="C7" s="100"/>
      <c r="D7" s="100"/>
      <c r="E7" s="100"/>
      <c r="F7" s="100"/>
      <c r="G7" s="100">
        <f>JULY!C6</f>
        <v>200</v>
      </c>
      <c r="H7" s="77"/>
      <c r="I7" s="77"/>
      <c r="J7" s="77"/>
      <c r="K7" s="77"/>
      <c r="L7" s="77"/>
      <c r="M7" s="9">
        <f t="shared" si="0"/>
        <v>642</v>
      </c>
    </row>
    <row r="8" spans="1:13" ht="15">
      <c r="A8" s="76" t="s">
        <v>29</v>
      </c>
      <c r="B8" s="100">
        <f>AUGUST!C5</f>
        <v>412</v>
      </c>
      <c r="C8" s="100">
        <f>AUGUST!C6</f>
        <v>18.88</v>
      </c>
      <c r="D8" s="100"/>
      <c r="E8" s="100"/>
      <c r="F8" s="100"/>
      <c r="G8" s="100"/>
      <c r="H8" s="77"/>
      <c r="I8" s="77"/>
      <c r="J8" s="77"/>
      <c r="K8" s="77"/>
      <c r="L8" s="77"/>
      <c r="M8" s="9">
        <f t="shared" si="0"/>
        <v>430.88</v>
      </c>
    </row>
    <row r="9" spans="1:13" ht="15">
      <c r="A9" s="76" t="s">
        <v>30</v>
      </c>
      <c r="B9" s="100">
        <f>SEPTEMBER!D5</f>
        <v>502</v>
      </c>
      <c r="C9" s="100"/>
      <c r="D9" s="100"/>
      <c r="E9" s="100"/>
      <c r="F9" s="100"/>
      <c r="G9" s="100"/>
      <c r="H9" s="77"/>
      <c r="I9" s="77"/>
      <c r="J9" s="77"/>
      <c r="K9" s="77"/>
      <c r="L9" s="77"/>
      <c r="M9" s="9">
        <f t="shared" si="0"/>
        <v>502</v>
      </c>
    </row>
    <row r="10" spans="1:13" ht="15">
      <c r="A10" s="76" t="s">
        <v>31</v>
      </c>
      <c r="B10" s="100">
        <f>OCTOBER!C5</f>
        <v>372</v>
      </c>
      <c r="C10" s="100"/>
      <c r="D10" s="100"/>
      <c r="E10" s="100"/>
      <c r="F10" s="100"/>
      <c r="G10" s="100"/>
      <c r="H10" s="77"/>
      <c r="I10" s="77"/>
      <c r="J10" s="77"/>
      <c r="K10" s="77"/>
      <c r="L10" s="77"/>
      <c r="M10" s="9">
        <f t="shared" si="0"/>
        <v>372</v>
      </c>
    </row>
    <row r="11" spans="1:13" ht="15">
      <c r="A11" s="76" t="s">
        <v>32</v>
      </c>
      <c r="B11" s="100">
        <f>NOVEMBER!C6</f>
        <v>392</v>
      </c>
      <c r="C11" s="100"/>
      <c r="D11" s="100"/>
      <c r="E11" s="100">
        <f>NOVEMBER!C7</f>
        <v>56</v>
      </c>
      <c r="F11" s="100"/>
      <c r="G11" s="98"/>
      <c r="H11" s="77"/>
      <c r="I11" s="77"/>
      <c r="J11" s="77"/>
      <c r="K11" s="77"/>
      <c r="L11" s="77"/>
      <c r="M11" s="9">
        <f t="shared" si="0"/>
        <v>448</v>
      </c>
    </row>
    <row r="12" spans="1:13" ht="15">
      <c r="A12" s="76" t="s">
        <v>33</v>
      </c>
      <c r="B12" s="100">
        <f>DECEMBER!D5</f>
        <v>402</v>
      </c>
      <c r="C12" s="100"/>
      <c r="D12" s="100"/>
      <c r="E12" s="100"/>
      <c r="F12" s="100">
        <f>DECEMBER!D6</f>
        <v>235</v>
      </c>
      <c r="G12" s="100"/>
      <c r="H12" s="77"/>
      <c r="I12" s="77"/>
      <c r="J12" s="77"/>
      <c r="K12" s="77"/>
      <c r="L12" s="77"/>
      <c r="M12" s="9">
        <f t="shared" si="0"/>
        <v>637</v>
      </c>
    </row>
    <row r="13" spans="1:13" ht="15">
      <c r="A13" s="76" t="s">
        <v>34</v>
      </c>
      <c r="B13" s="100">
        <f>JANUARY!C6</f>
        <v>330</v>
      </c>
      <c r="C13" s="100"/>
      <c r="D13" s="100"/>
      <c r="E13" s="100"/>
      <c r="F13" s="100"/>
      <c r="G13" s="100"/>
      <c r="H13" s="77"/>
      <c r="I13" s="77"/>
      <c r="J13" s="77"/>
      <c r="K13" s="77"/>
      <c r="L13" s="77"/>
      <c r="M13" s="9">
        <f t="shared" si="0"/>
        <v>330</v>
      </c>
    </row>
    <row r="14" spans="1:13" ht="15">
      <c r="A14" s="76" t="s">
        <v>35</v>
      </c>
      <c r="B14" s="100">
        <f>FEBRUARY!C8</f>
        <v>572</v>
      </c>
      <c r="C14" s="100"/>
      <c r="D14" s="100">
        <f>FEBRUARY!C7</f>
        <v>120</v>
      </c>
      <c r="E14" s="100">
        <f>FEBRUARY!C6</f>
        <v>30.5</v>
      </c>
      <c r="F14" s="100"/>
      <c r="G14" s="100"/>
      <c r="H14" s="77"/>
      <c r="I14" s="77"/>
      <c r="J14" s="77"/>
      <c r="K14" s="77"/>
      <c r="L14" s="77"/>
      <c r="M14" s="9">
        <f t="shared" si="0"/>
        <v>722.5</v>
      </c>
    </row>
    <row r="15" spans="1:13" ht="15">
      <c r="A15" s="76" t="s">
        <v>36</v>
      </c>
      <c r="B15" s="100">
        <f>March!C6</f>
        <v>712</v>
      </c>
      <c r="C15" s="100"/>
      <c r="D15" s="100"/>
      <c r="E15" s="100"/>
      <c r="F15" s="100"/>
      <c r="G15" s="100"/>
      <c r="H15" s="77"/>
      <c r="I15" s="77"/>
      <c r="J15" s="77"/>
      <c r="K15" s="77"/>
      <c r="L15" s="77"/>
      <c r="M15" s="9">
        <f t="shared" si="0"/>
        <v>712</v>
      </c>
    </row>
    <row r="16" spans="1:13" ht="15.5" thickBot="1">
      <c r="A16" s="2" t="s">
        <v>37</v>
      </c>
      <c r="B16" s="8">
        <f t="shared" ref="B16:E16" si="1">SUM(B4:B15)</f>
        <v>5782</v>
      </c>
      <c r="C16" s="8">
        <f t="shared" si="1"/>
        <v>18.88</v>
      </c>
      <c r="D16" s="8">
        <f t="shared" si="1"/>
        <v>120</v>
      </c>
      <c r="E16" s="8">
        <f t="shared" si="1"/>
        <v>86.5</v>
      </c>
      <c r="F16" s="8">
        <f t="shared" ref="F16:M16" si="2">SUM(F4:F15)</f>
        <v>335</v>
      </c>
      <c r="G16" s="8">
        <f t="shared" si="2"/>
        <v>400</v>
      </c>
      <c r="H16" s="8">
        <f t="shared" si="2"/>
        <v>0</v>
      </c>
      <c r="I16" s="8">
        <f t="shared" si="2"/>
        <v>0</v>
      </c>
      <c r="J16" s="8">
        <f>SUM(J4:J15)</f>
        <v>0</v>
      </c>
      <c r="K16" s="8">
        <f t="shared" si="2"/>
        <v>0</v>
      </c>
      <c r="L16" s="8">
        <f t="shared" si="2"/>
        <v>0</v>
      </c>
      <c r="M16" s="8">
        <f t="shared" si="2"/>
        <v>6742.38</v>
      </c>
    </row>
    <row r="17" ht="15" thickTop="1"/>
  </sheetData>
  <phoneticPr fontId="4" type="noConversion"/>
  <pageMargins left="0.7" right="0.7" top="0.75" bottom="0.75" header="0.3" footer="0.3"/>
  <pageSetup paperSize="9" scale="97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18"/>
  <sheetViews>
    <sheetView workbookViewId="0">
      <selection activeCell="S10" sqref="S10"/>
    </sheetView>
  </sheetViews>
  <sheetFormatPr defaultColWidth="8.796875" defaultRowHeight="14.5"/>
  <cols>
    <col min="1" max="1" width="5.796875" customWidth="1"/>
    <col min="2" max="2" width="8.796875" style="6" customWidth="1"/>
    <col min="3" max="3" width="9.796875" style="6" customWidth="1"/>
    <col min="4" max="4" width="8" style="6" customWidth="1"/>
    <col min="5" max="5" width="7.796875" style="6" customWidth="1"/>
    <col min="6" max="6" width="8.69921875" style="6" bestFit="1" customWidth="1"/>
    <col min="7" max="8" width="8.19921875" style="6" customWidth="1"/>
    <col min="9" max="9" width="10.296875" style="6" bestFit="1" customWidth="1"/>
    <col min="10" max="10" width="9.796875" style="6" bestFit="1" customWidth="1"/>
    <col min="11" max="11" width="8.69921875" style="6" bestFit="1" customWidth="1"/>
    <col min="12" max="12" width="9" style="6" customWidth="1"/>
    <col min="13" max="13" width="10.296875" style="6" bestFit="1" customWidth="1"/>
  </cols>
  <sheetData>
    <row r="1" spans="1:13">
      <c r="A1" s="46" t="s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>
      <c r="A2" s="48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9.75" customHeight="1">
      <c r="A3" s="49"/>
      <c r="B3" s="50" t="str">
        <f>APRIL!F7</f>
        <v>BT</v>
      </c>
      <c r="C3" s="50" t="str">
        <f>APRIL!F6</f>
        <v>D of E</v>
      </c>
      <c r="D3" s="50" t="str">
        <f>APRIL!F5</f>
        <v>CLEAR INSURANCE</v>
      </c>
      <c r="E3" s="50" t="str">
        <f>JULY!F5</f>
        <v xml:space="preserve"> SPORTS &amp; WELFA</v>
      </c>
      <c r="F3" s="50" t="str">
        <f>SEPTEMBER!G5</f>
        <v>TONERS</v>
      </c>
      <c r="G3" s="50" t="str">
        <f>OCTOBER!F5</f>
        <v>YASMEEN KHAN</v>
      </c>
      <c r="H3" s="50" t="str">
        <f>OCTOBER!F7</f>
        <v>MRS ISABELLA HOOD</v>
      </c>
      <c r="I3" s="50" t="str">
        <f>OCTOBER!F6</f>
        <v>WSW Subs</v>
      </c>
      <c r="J3" s="50" t="str">
        <f>March!F6</f>
        <v>FRANKLINS INTERNAT</v>
      </c>
      <c r="K3" s="50" t="str">
        <f>March!F8</f>
        <v>ATC S&amp;NI GP FUND</v>
      </c>
      <c r="L3" s="50" t="str">
        <f>March!F9</f>
        <v>VIKING</v>
      </c>
      <c r="M3" s="50" t="s">
        <v>24</v>
      </c>
    </row>
    <row r="4" spans="1:13">
      <c r="A4" s="48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15">
      <c r="A5" s="78" t="s">
        <v>25</v>
      </c>
      <c r="B5" s="77">
        <f>APRIL!I7</f>
        <v>69.72</v>
      </c>
      <c r="C5" s="77">
        <f>APRIL!I6</f>
        <v>30.5</v>
      </c>
      <c r="D5" s="77">
        <f>APRIL!I5</f>
        <v>705.6</v>
      </c>
      <c r="E5" s="77"/>
      <c r="F5" s="77"/>
      <c r="G5" s="77"/>
      <c r="H5" s="77"/>
      <c r="I5" s="79"/>
      <c r="J5" s="79"/>
      <c r="K5" s="79"/>
      <c r="L5" s="79"/>
      <c r="M5" s="9">
        <f>SUM(B5:L5)</f>
        <v>805.82</v>
      </c>
    </row>
    <row r="6" spans="1:13" ht="15">
      <c r="A6" s="76" t="s">
        <v>26</v>
      </c>
      <c r="B6" s="77">
        <f>MAY!H5</f>
        <v>69.72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9">
        <f t="shared" ref="M6:M16" si="0">SUM(B6:L6)</f>
        <v>69.72</v>
      </c>
    </row>
    <row r="7" spans="1:13" ht="15">
      <c r="A7" s="76" t="s">
        <v>27</v>
      </c>
      <c r="B7" s="77">
        <f>JUNE!I5</f>
        <v>69.72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9">
        <f t="shared" si="0"/>
        <v>69.72</v>
      </c>
    </row>
    <row r="8" spans="1:13" ht="15">
      <c r="A8" s="76" t="s">
        <v>28</v>
      </c>
      <c r="B8" s="77">
        <f>JULY!I6</f>
        <v>69.72</v>
      </c>
      <c r="C8" s="77"/>
      <c r="D8" s="77"/>
      <c r="E8" s="77">
        <f>JULY!I5</f>
        <v>480</v>
      </c>
      <c r="F8" s="77"/>
      <c r="G8" s="77"/>
      <c r="H8" s="77"/>
      <c r="I8" s="77"/>
      <c r="J8" s="77"/>
      <c r="K8" s="77"/>
      <c r="L8" s="77"/>
      <c r="M8" s="9">
        <f t="shared" si="0"/>
        <v>549.72</v>
      </c>
    </row>
    <row r="9" spans="1:13" ht="15">
      <c r="A9" s="76" t="s">
        <v>38</v>
      </c>
      <c r="B9" s="77">
        <f>AUGUST!I5</f>
        <v>69.72</v>
      </c>
      <c r="C9" s="77"/>
      <c r="D9" s="80"/>
      <c r="E9" s="77"/>
      <c r="F9" s="77"/>
      <c r="G9" s="77"/>
      <c r="H9" s="77"/>
      <c r="I9" s="77"/>
      <c r="J9" s="77"/>
      <c r="K9" s="77"/>
      <c r="L9" s="77"/>
      <c r="M9" s="9">
        <f t="shared" si="0"/>
        <v>69.72</v>
      </c>
    </row>
    <row r="10" spans="1:13" ht="15">
      <c r="A10" s="76" t="s">
        <v>39</v>
      </c>
      <c r="B10" s="77">
        <f>SEPTEMBER!J6</f>
        <v>69.72</v>
      </c>
      <c r="C10" s="77"/>
      <c r="D10" s="77"/>
      <c r="E10" s="77"/>
      <c r="F10" s="77">
        <f>SEPTEMBER!J5</f>
        <v>169.31</v>
      </c>
      <c r="G10" s="77"/>
      <c r="H10" s="77"/>
      <c r="I10" s="77"/>
      <c r="J10" s="77"/>
      <c r="K10" s="77"/>
      <c r="L10" s="77"/>
      <c r="M10" s="9">
        <f t="shared" si="0"/>
        <v>239.03</v>
      </c>
    </row>
    <row r="11" spans="1:13" ht="15">
      <c r="A11" s="76" t="s">
        <v>40</v>
      </c>
      <c r="B11" s="77">
        <f>OCTOBER!I8</f>
        <v>83.65</v>
      </c>
      <c r="C11" s="77"/>
      <c r="D11" s="77"/>
      <c r="E11" s="77"/>
      <c r="F11" s="77"/>
      <c r="G11" s="77">
        <f>OCTOBER!I5</f>
        <v>149.76</v>
      </c>
      <c r="H11" s="77">
        <f>OCTOBER!I7</f>
        <v>79.25</v>
      </c>
      <c r="I11" s="77">
        <f>OCTOBER!I6</f>
        <v>990.6</v>
      </c>
      <c r="J11" s="77"/>
      <c r="K11" s="77"/>
      <c r="L11" s="77"/>
      <c r="M11" s="9">
        <f t="shared" si="0"/>
        <v>1303.26</v>
      </c>
    </row>
    <row r="12" spans="1:13" ht="15">
      <c r="A12" s="76" t="s">
        <v>41</v>
      </c>
      <c r="B12" s="77">
        <f>NOVEMBER!I6</f>
        <v>84.12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9">
        <f t="shared" si="0"/>
        <v>84.12</v>
      </c>
    </row>
    <row r="13" spans="1:13" ht="15">
      <c r="A13" s="76" t="s">
        <v>42</v>
      </c>
      <c r="B13" s="77">
        <f>DECEMBER!I6</f>
        <v>84.12</v>
      </c>
      <c r="C13" s="77"/>
      <c r="D13" s="77"/>
      <c r="E13" s="77"/>
      <c r="F13" s="77"/>
      <c r="G13" s="77">
        <f>DECEMBER!I5</f>
        <v>45.98</v>
      </c>
      <c r="H13" s="77"/>
      <c r="I13" s="77"/>
      <c r="J13" s="77"/>
      <c r="K13" s="77"/>
      <c r="L13" s="77"/>
      <c r="M13" s="9">
        <f t="shared" si="0"/>
        <v>130.1</v>
      </c>
    </row>
    <row r="14" spans="1:13" ht="15">
      <c r="A14" s="76" t="s">
        <v>43</v>
      </c>
      <c r="B14" s="77">
        <f>JANUARY!I6</f>
        <v>84.12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9">
        <f t="shared" si="0"/>
        <v>84.12</v>
      </c>
    </row>
    <row r="15" spans="1:13" ht="15">
      <c r="A15" s="76" t="s">
        <v>44</v>
      </c>
      <c r="B15" s="77">
        <f>FEBRUARY!I6</f>
        <v>84.12</v>
      </c>
      <c r="C15" s="77">
        <f>FEBRUARY!I7</f>
        <v>30.5</v>
      </c>
      <c r="D15" s="77"/>
      <c r="E15" s="77"/>
      <c r="F15" s="77"/>
      <c r="G15" s="77"/>
      <c r="H15" s="77"/>
      <c r="I15" s="77"/>
      <c r="J15" s="77"/>
      <c r="K15" s="77"/>
      <c r="L15" s="77"/>
      <c r="M15" s="9">
        <f t="shared" si="0"/>
        <v>114.62</v>
      </c>
    </row>
    <row r="16" spans="1:13" ht="15">
      <c r="A16" s="76" t="s">
        <v>45</v>
      </c>
      <c r="B16" s="77">
        <f>March!I7</f>
        <v>99.66</v>
      </c>
      <c r="C16" s="77"/>
      <c r="D16" s="77"/>
      <c r="E16" s="77"/>
      <c r="F16" s="77"/>
      <c r="G16" s="77"/>
      <c r="H16" s="77"/>
      <c r="I16" s="77">
        <f>March!I10</f>
        <v>1155</v>
      </c>
      <c r="J16" s="77">
        <f>March!I6</f>
        <v>73.5</v>
      </c>
      <c r="K16" s="77">
        <f>March!I8</f>
        <v>160</v>
      </c>
      <c r="L16" s="77">
        <f>March!I9</f>
        <v>223.58</v>
      </c>
      <c r="M16" s="9">
        <f t="shared" si="0"/>
        <v>1711.74</v>
      </c>
    </row>
    <row r="17" spans="1:13" ht="15.5" thickBot="1">
      <c r="A17" s="2" t="s">
        <v>46</v>
      </c>
      <c r="B17" s="8">
        <f t="shared" ref="B17:M17" si="1">SUM(B5:B16)</f>
        <v>938.11</v>
      </c>
      <c r="C17" s="8">
        <f t="shared" si="1"/>
        <v>61</v>
      </c>
      <c r="D17" s="8">
        <f t="shared" si="1"/>
        <v>705.6</v>
      </c>
      <c r="E17" s="8">
        <f t="shared" si="1"/>
        <v>480</v>
      </c>
      <c r="F17" s="8">
        <f t="shared" si="1"/>
        <v>169.31</v>
      </c>
      <c r="G17" s="8">
        <f t="shared" si="1"/>
        <v>195.73999999999998</v>
      </c>
      <c r="H17" s="8">
        <f t="shared" si="1"/>
        <v>79.25</v>
      </c>
      <c r="I17" s="8">
        <f t="shared" si="1"/>
        <v>2145.6</v>
      </c>
      <c r="J17" s="8">
        <f t="shared" si="1"/>
        <v>73.5</v>
      </c>
      <c r="K17" s="8">
        <f t="shared" si="1"/>
        <v>160</v>
      </c>
      <c r="L17" s="8">
        <f t="shared" si="1"/>
        <v>223.58</v>
      </c>
      <c r="M17" s="8">
        <f t="shared" si="1"/>
        <v>5231.6899999999996</v>
      </c>
    </row>
    <row r="18" spans="1:13" ht="15" thickTop="1">
      <c r="A18" s="48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</row>
  </sheetData>
  <phoneticPr fontId="4" type="noConversion"/>
  <pageMargins left="0.11811023622047245" right="0.11811023622047245" top="0.74803149606299213" bottom="0.74803149606299213" header="0.31496062992125984" footer="0.31496062992125984"/>
  <pageSetup paperSize="9" scale="81" orientation="landscape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D388-350F-49AB-A59A-585F4346CD5E}">
  <dimension ref="A2:G29"/>
  <sheetViews>
    <sheetView tabSelected="1" topLeftCell="A9" workbookViewId="0">
      <selection activeCell="C29" sqref="C29"/>
    </sheetView>
  </sheetViews>
  <sheetFormatPr defaultColWidth="8.796875" defaultRowHeight="14.5"/>
  <cols>
    <col min="1" max="1" width="28.296875" customWidth="1"/>
    <col min="3" max="3" width="17.19921875" customWidth="1"/>
    <col min="5" max="5" width="25.296875" bestFit="1" customWidth="1"/>
    <col min="7" max="7" width="14.19921875" customWidth="1"/>
  </cols>
  <sheetData>
    <row r="2" spans="1:7" ht="15">
      <c r="C2" s="76" t="s">
        <v>85</v>
      </c>
    </row>
    <row r="4" spans="1:7">
      <c r="A4" t="s">
        <v>86</v>
      </c>
      <c r="E4" t="s">
        <v>88</v>
      </c>
    </row>
    <row r="6" spans="1:7" ht="15">
      <c r="A6" s="3" t="str">
        <f>'INCOME SUMMARY'!B2</f>
        <v>SUBS</v>
      </c>
      <c r="C6" s="81">
        <f>'INCOME SUMMARY'!B16</f>
        <v>5782</v>
      </c>
      <c r="E6" t="str">
        <f>'EXP SUMMARY'!I3</f>
        <v>WSW Subs</v>
      </c>
      <c r="G6" s="81">
        <f>'EXP SUMMARY'!I17</f>
        <v>2145.6</v>
      </c>
    </row>
    <row r="7" spans="1:7" ht="15">
      <c r="C7" s="81"/>
      <c r="G7" s="81"/>
    </row>
    <row r="8" spans="1:7" ht="15">
      <c r="A8" s="3" t="str">
        <f>'INCOME SUMMARY'!C2</f>
        <v>EASY FUND RAISING</v>
      </c>
      <c r="C8" s="81">
        <f>'INCOME SUMMARY'!C16</f>
        <v>18.88</v>
      </c>
      <c r="E8" t="str">
        <f>'EXP SUMMARY'!B3</f>
        <v>BT</v>
      </c>
      <c r="G8" s="81">
        <f>'EXP SUMMARY'!B17</f>
        <v>938.11</v>
      </c>
    </row>
    <row r="9" spans="1:7" ht="15">
      <c r="C9" s="81"/>
      <c r="G9" s="81"/>
    </row>
    <row r="10" spans="1:7" ht="15">
      <c r="A10" s="3" t="str">
        <f>'INCOME SUMMARY'!D2</f>
        <v>WSW CAMP REFUND</v>
      </c>
      <c r="C10" s="81">
        <f>'INCOME SUMMARY'!D16</f>
        <v>120</v>
      </c>
      <c r="E10" t="str">
        <f>'EXP SUMMARY'!C3</f>
        <v>D of E</v>
      </c>
      <c r="G10" s="81">
        <f>'EXP SUMMARY'!C17</f>
        <v>61</v>
      </c>
    </row>
    <row r="11" spans="1:7" ht="15">
      <c r="C11" s="81"/>
      <c r="G11" s="81"/>
    </row>
    <row r="12" spans="1:7" ht="15">
      <c r="A12" s="3" t="str">
        <f>'INCOME SUMMARY'!E2</f>
        <v>D of E</v>
      </c>
      <c r="C12" s="81">
        <f>'INCOME SUMMARY'!E16</f>
        <v>86.5</v>
      </c>
      <c r="E12" t="str">
        <f>'EXP SUMMARY'!D3</f>
        <v>CLEAR INSURANCE</v>
      </c>
      <c r="G12" s="81">
        <f>'EXP SUMMARY'!D17</f>
        <v>705.6</v>
      </c>
    </row>
    <row r="13" spans="1:7" ht="15">
      <c r="C13" s="81"/>
      <c r="G13" s="81"/>
    </row>
    <row r="14" spans="1:7" ht="15">
      <c r="A14" s="3" t="str">
        <f>'INCOME SUMMARY'!F2</f>
        <v>DONATION</v>
      </c>
      <c r="C14" s="81">
        <f>'INCOME SUMMARY'!F16</f>
        <v>335</v>
      </c>
      <c r="E14" t="str">
        <f>'EXP SUMMARY'!E3</f>
        <v xml:space="preserve"> SPORTS &amp; WELFA</v>
      </c>
      <c r="G14" s="81">
        <f>'EXP SUMMARY'!E17</f>
        <v>480</v>
      </c>
    </row>
    <row r="15" spans="1:7" ht="15">
      <c r="G15" s="81"/>
    </row>
    <row r="16" spans="1:7" ht="15">
      <c r="A16" s="3" t="str">
        <f>'INCOME SUMMARY'!G2</f>
        <v>WSW CAMPS</v>
      </c>
      <c r="C16" s="81">
        <f>'INCOME SUMMARY'!G16</f>
        <v>400</v>
      </c>
      <c r="E16" t="str">
        <f>'EXP SUMMARY'!F3</f>
        <v>TONERS</v>
      </c>
      <c r="G16" s="81">
        <f>'EXP SUMMARY'!F17</f>
        <v>169.31</v>
      </c>
    </row>
    <row r="17" spans="1:7" ht="15">
      <c r="G17" s="81"/>
    </row>
    <row r="18" spans="1:7" ht="15">
      <c r="E18" t="str">
        <f>'EXP SUMMARY'!G3</f>
        <v>YASMEEN KHAN</v>
      </c>
      <c r="G18" s="81">
        <f>'EXP SUMMARY'!G17</f>
        <v>195.73999999999998</v>
      </c>
    </row>
    <row r="19" spans="1:7" ht="15">
      <c r="G19" s="81"/>
    </row>
    <row r="20" spans="1:7" ht="15">
      <c r="E20" t="str">
        <f>'EXP SUMMARY'!H3</f>
        <v>MRS ISABELLA HOOD</v>
      </c>
      <c r="G20" s="81">
        <f>'EXP SUMMARY'!H17</f>
        <v>79.25</v>
      </c>
    </row>
    <row r="21" spans="1:7" ht="15">
      <c r="G21" s="81"/>
    </row>
    <row r="22" spans="1:7" ht="15">
      <c r="E22" t="str">
        <f>'EXP SUMMARY'!J3</f>
        <v>FRANKLINS INTERNAT</v>
      </c>
      <c r="G22" s="81">
        <f>'EXP SUMMARY'!J17</f>
        <v>73.5</v>
      </c>
    </row>
    <row r="23" spans="1:7" ht="15">
      <c r="G23" s="81"/>
    </row>
    <row r="24" spans="1:7" ht="15">
      <c r="E24" t="str">
        <f>'EXP SUMMARY'!K3</f>
        <v>ATC S&amp;NI GP FUND</v>
      </c>
      <c r="G24" s="81">
        <f>'EXP SUMMARY'!K17</f>
        <v>160</v>
      </c>
    </row>
    <row r="25" spans="1:7" ht="15">
      <c r="G25" s="81"/>
    </row>
    <row r="26" spans="1:7" ht="15">
      <c r="E26" t="str">
        <f>'EXP SUMMARY'!L3</f>
        <v>VIKING</v>
      </c>
      <c r="G26" s="81">
        <f>'EXP SUMMARY'!L17</f>
        <v>223.58</v>
      </c>
    </row>
    <row r="27" spans="1:7" ht="15">
      <c r="G27" s="81"/>
    </row>
    <row r="28" spans="1:7" ht="15">
      <c r="G28" s="81"/>
    </row>
    <row r="29" spans="1:7" ht="15">
      <c r="A29" t="s">
        <v>87</v>
      </c>
      <c r="C29" s="81">
        <f>SUM(C6:C27)</f>
        <v>6742.38</v>
      </c>
      <c r="E29" t="s">
        <v>87</v>
      </c>
      <c r="G29" s="81">
        <f>SUM(G6:G27)</f>
        <v>5231.6899999999996</v>
      </c>
    </row>
  </sheetData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CB00265A-25C2-4935-A5B1-EE02F6196016}"/>
</file>

<file path=customXml/itemProps2.xml><?xml version="1.0" encoding="utf-8"?>
<ds:datastoreItem xmlns:ds="http://schemas.openxmlformats.org/officeDocument/2006/customXml" ds:itemID="{917CC903-156E-4437-909D-BB54B71DAF7D}"/>
</file>

<file path=customXml/itemProps3.xml><?xml version="1.0" encoding="utf-8"?>
<ds:datastoreItem xmlns:ds="http://schemas.openxmlformats.org/officeDocument/2006/customXml" ds:itemID="{27028BEF-BC2F-4099-B9BB-0E9BDA3DA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</vt:lpstr>
      <vt:lpstr>INCOME SUMMARY</vt:lpstr>
      <vt:lpstr>EXP SUMMARY</vt:lpstr>
      <vt:lpstr>2452 Summary</vt:lpstr>
      <vt:lpstr>'2452 Summary'!Print_Area</vt:lpstr>
      <vt:lpstr>APRIL!Print_Area</vt:lpstr>
      <vt:lpstr>AUGUST!Print_Area</vt:lpstr>
      <vt:lpstr>DECEMBER!Print_Area</vt:lpstr>
      <vt:lpstr>'EXP SUMMARY'!Print_Area</vt:lpstr>
      <vt:lpstr>FEBRUARY!Print_Area</vt:lpstr>
      <vt:lpstr>'INCOME SUMMARY'!Print_Area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>GlaxoSmithKline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job76644</dc:creator>
  <cp:keywords/>
  <dc:description/>
  <cp:lastModifiedBy>Chan, Wai</cp:lastModifiedBy>
  <cp:revision/>
  <cp:lastPrinted>2022-04-03T15:34:45Z</cp:lastPrinted>
  <dcterms:created xsi:type="dcterms:W3CDTF">2011-04-18T12:51:42Z</dcterms:created>
  <dcterms:modified xsi:type="dcterms:W3CDTF">2026-09-27T08:20:18Z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  <property fmtid="{D5CDD505-2E9C-101B-9397-08002B2CF9AE}" pid="3" name="MediaServiceImageTags">
    <vt:lpwstr/>
  </property>
</Properties>
</file>