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e1d5c86a70029ea/Documents/ERISKAY HALL/2025/"/>
    </mc:Choice>
  </mc:AlternateContent>
  <xr:revisionPtr revIDLastSave="454" documentId="13_ncr:1_{710E8DE5-2245-6B4E-9616-77B06FD7E748}" xr6:coauthVersionLast="47" xr6:coauthVersionMax="47" xr10:uidLastSave="{559C2C2C-531D-FF4B-88B0-3E6E8236D6CF}"/>
  <bookViews>
    <workbookView xWindow="0" yWindow="500" windowWidth="10000" windowHeight="14420" xr2:uid="{00000000-000D-0000-FFFF-FFFF00000000}"/>
  </bookViews>
  <sheets>
    <sheet name="IE Report 2025" sheetId="3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26" i="3"/>
  <c r="E8" i="3"/>
  <c r="E13" i="3"/>
  <c r="E6" i="3"/>
  <c r="E15" i="3"/>
  <c r="E9" i="3"/>
  <c r="E7" i="3"/>
  <c r="E32" i="3"/>
  <c r="E31" i="3"/>
  <c r="E28" i="3"/>
  <c r="E24" i="3"/>
  <c r="E23" i="3"/>
  <c r="E22" i="3"/>
  <c r="F52" i="3"/>
  <c r="I52" i="3"/>
  <c r="I36" i="3"/>
  <c r="I20" i="3"/>
  <c r="F36" i="3" l="1"/>
  <c r="I39" i="3"/>
  <c r="I44" i="3" l="1"/>
  <c r="I47" i="3" s="1"/>
  <c r="F20" i="3" l="1"/>
  <c r="F39" i="3" s="1"/>
  <c r="F44" i="3" s="1"/>
  <c r="F47" i="3" s="1"/>
  <c r="F55" i="3" s="1"/>
</calcChain>
</file>

<file path=xl/sharedStrings.xml><?xml version="1.0" encoding="utf-8"?>
<sst xmlns="http://schemas.openxmlformats.org/spreadsheetml/2006/main" count="43" uniqueCount="37">
  <si>
    <t>Hire of Hall</t>
  </si>
  <si>
    <t>Functions</t>
  </si>
  <si>
    <t>Insurance</t>
  </si>
  <si>
    <t>Electricity</t>
  </si>
  <si>
    <t>Youth Club</t>
  </si>
  <si>
    <t>Mums &amp; Tots</t>
  </si>
  <si>
    <t>Bingo</t>
  </si>
  <si>
    <t>Wages</t>
  </si>
  <si>
    <t>General Expenses</t>
  </si>
  <si>
    <t>Other Payments</t>
  </si>
  <si>
    <t>ERISKAY COMMUNAL COMMITTEE</t>
  </si>
  <si>
    <t>Income &amp; Expenditure Account</t>
  </si>
  <si>
    <t>INCOME</t>
  </si>
  <si>
    <t>Grants Received</t>
  </si>
  <si>
    <t>Refunds</t>
  </si>
  <si>
    <t>Sundry Income</t>
  </si>
  <si>
    <t>Bank Interest</t>
  </si>
  <si>
    <t>EXPENDITURE</t>
  </si>
  <si>
    <t>Repairs &amp; Renewals</t>
  </si>
  <si>
    <t>Equipment Purchased</t>
  </si>
  <si>
    <t>Represented by: -</t>
  </si>
  <si>
    <t>Opening Bank Balance</t>
  </si>
  <si>
    <t>Add Surplus for the year</t>
  </si>
  <si>
    <t>Bank Account OO150029</t>
  </si>
  <si>
    <t>Bank Account OO154369</t>
  </si>
  <si>
    <t>FIT Monies</t>
  </si>
  <si>
    <t>Soft Play</t>
  </si>
  <si>
    <t>SURPLUS/LOSS FOR YEAR</t>
  </si>
  <si>
    <t>Prepared from the records and</t>
  </si>
  <si>
    <t>information provided.</t>
  </si>
  <si>
    <t>Angus MacIntyre</t>
  </si>
  <si>
    <t>Coraraidh</t>
  </si>
  <si>
    <t>Bornish</t>
  </si>
  <si>
    <t>South Uist</t>
  </si>
  <si>
    <t>Hire of Office</t>
  </si>
  <si>
    <t>For the year ended 30 September 2025</t>
  </si>
  <si>
    <t>as at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</si>
</sst>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£&quot;#,##0.00\ ;&quot;-£&quot;#,##0.00\ ;&quot; £-&quot;#\ ;@\ "/>
    <numFmt numFmtId="165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333399"/>
      <name val="Calibri"/>
      <family val="2"/>
      <scheme val="minor"/>
    </font>
    <font>
      <b/>
      <sz val="11"/>
      <color rgb="FF33339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165" fontId="0" fillId="0" borderId="0" xfId="0" applyNumberFormat="1"/>
    <xf numFmtId="165" fontId="0" fillId="0" borderId="2" xfId="0" applyNumberFormat="1" applyBorder="1"/>
    <xf numFmtId="165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5" fontId="4" fillId="0" borderId="0" xfId="0" applyNumberFormat="1" applyFont="1"/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e1d5c86a70029ea/Documents/ERISKAY%20HALL/2025/Eriskay%20Hall%20Accounts%202024-25.xlsx" TargetMode="External"/><Relationship Id="rId1" Type="http://schemas.openxmlformats.org/officeDocument/2006/relationships/externalLinkPath" Target="Eriskay%20Hall%20Accounts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Income"/>
      <sheetName val="Expenses"/>
      <sheetName val="FITs"/>
      <sheetName val="Recon"/>
      <sheetName val="Wages"/>
      <sheetName val="Sub_Total"/>
    </sheetNames>
    <sheetDataSet>
      <sheetData sheetId="0"/>
      <sheetData sheetId="1">
        <row r="58">
          <cell r="E58">
            <v>718.75</v>
          </cell>
          <cell r="G58">
            <v>5571</v>
          </cell>
          <cell r="H58">
            <v>200</v>
          </cell>
          <cell r="J58">
            <v>900</v>
          </cell>
          <cell r="K58">
            <v>201.7</v>
          </cell>
          <cell r="L58">
            <v>4176.1000000000004</v>
          </cell>
          <cell r="M58">
            <v>750</v>
          </cell>
        </row>
      </sheetData>
      <sheetData sheetId="2">
        <row r="96">
          <cell r="D96">
            <v>872.16000000000008</v>
          </cell>
          <cell r="E96">
            <v>1777.3900000000003</v>
          </cell>
          <cell r="F96">
            <v>1459.5300000000002</v>
          </cell>
          <cell r="J96">
            <v>2198.2000000000003</v>
          </cell>
          <cell r="O96">
            <v>420.53000000000003</v>
          </cell>
          <cell r="Q96">
            <v>1034.01</v>
          </cell>
        </row>
      </sheetData>
      <sheetData sheetId="3"/>
      <sheetData sheetId="4"/>
      <sheetData sheetId="5">
        <row r="19">
          <cell r="D19">
            <v>864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6"/>
  <sheetViews>
    <sheetView tabSelected="1" topLeftCell="A35" zoomScale="149" zoomScaleNormal="150" workbookViewId="0">
      <selection activeCell="D43" sqref="D43"/>
    </sheetView>
  </sheetViews>
  <sheetFormatPr baseColWidth="10" defaultColWidth="8.83203125" defaultRowHeight="15" x14ac:dyDescent="0.2"/>
  <cols>
    <col min="5" max="5" width="10.83203125" bestFit="1" customWidth="1"/>
    <col min="6" max="6" width="11.5" bestFit="1" customWidth="1"/>
    <col min="7" max="7" width="6" customWidth="1"/>
    <col min="8" max="8" width="10.5" bestFit="1" customWidth="1"/>
    <col min="9" max="9" width="11.5" bestFit="1" customWidth="1"/>
  </cols>
  <sheetData>
    <row r="1" spans="1:8" x14ac:dyDescent="0.2">
      <c r="A1" s="1" t="s">
        <v>10</v>
      </c>
    </row>
    <row r="2" spans="1:8" x14ac:dyDescent="0.2">
      <c r="A2" s="1" t="s">
        <v>11</v>
      </c>
    </row>
    <row r="3" spans="1:8" x14ac:dyDescent="0.2">
      <c r="A3" s="1" t="s">
        <v>35</v>
      </c>
    </row>
    <row r="4" spans="1:8" x14ac:dyDescent="0.2">
      <c r="E4" s="2">
        <v>2025</v>
      </c>
      <c r="H4" s="2">
        <v>2024</v>
      </c>
    </row>
    <row r="5" spans="1:8" x14ac:dyDescent="0.2">
      <c r="A5" s="1" t="s">
        <v>12</v>
      </c>
    </row>
    <row r="6" spans="1:8" x14ac:dyDescent="0.2">
      <c r="B6" t="s">
        <v>13</v>
      </c>
      <c r="E6" s="4">
        <f>[1]Income!$J$58</f>
        <v>900</v>
      </c>
      <c r="H6" s="4">
        <v>120</v>
      </c>
    </row>
    <row r="7" spans="1:8" x14ac:dyDescent="0.2">
      <c r="B7" t="s">
        <v>0</v>
      </c>
      <c r="E7" s="4">
        <f>[1]Income!$E$58</f>
        <v>718.75</v>
      </c>
      <c r="H7" s="4">
        <v>1565</v>
      </c>
    </row>
    <row r="8" spans="1:8" x14ac:dyDescent="0.2">
      <c r="B8" t="s">
        <v>34</v>
      </c>
      <c r="E8" s="4">
        <f>[1]Income!$M$58</f>
        <v>750</v>
      </c>
      <c r="H8" s="4">
        <v>600</v>
      </c>
    </row>
    <row r="9" spans="1:8" x14ac:dyDescent="0.2">
      <c r="B9" t="s">
        <v>1</v>
      </c>
      <c r="E9" s="4">
        <f>[1]Income!$G$58</f>
        <v>5571</v>
      </c>
      <c r="H9" s="4">
        <v>6074.1</v>
      </c>
    </row>
    <row r="10" spans="1:8" x14ac:dyDescent="0.2">
      <c r="B10" t="s">
        <v>4</v>
      </c>
      <c r="E10" s="4"/>
      <c r="H10" s="4">
        <v>0</v>
      </c>
    </row>
    <row r="11" spans="1:8" x14ac:dyDescent="0.2">
      <c r="B11" t="s">
        <v>6</v>
      </c>
      <c r="E11" s="4"/>
      <c r="H11" s="4">
        <v>0</v>
      </c>
    </row>
    <row r="12" spans="1:8" x14ac:dyDescent="0.2">
      <c r="B12" t="s">
        <v>5</v>
      </c>
      <c r="E12" s="4"/>
      <c r="H12" s="4">
        <v>0</v>
      </c>
    </row>
    <row r="13" spans="1:8" x14ac:dyDescent="0.2">
      <c r="B13" t="s">
        <v>14</v>
      </c>
      <c r="E13" s="4">
        <f>[1]Income!$L$58</f>
        <v>4176.1000000000004</v>
      </c>
      <c r="H13" s="4">
        <v>431.01</v>
      </c>
    </row>
    <row r="14" spans="1:8" x14ac:dyDescent="0.2">
      <c r="B14" t="s">
        <v>15</v>
      </c>
      <c r="E14" s="4"/>
      <c r="H14" s="4">
        <v>0</v>
      </c>
    </row>
    <row r="15" spans="1:8" x14ac:dyDescent="0.2">
      <c r="B15" t="s">
        <v>26</v>
      </c>
      <c r="E15" s="4">
        <f>[1]Income!$H$58</f>
        <v>200</v>
      </c>
      <c r="H15" s="4">
        <v>2249.6</v>
      </c>
    </row>
    <row r="16" spans="1:8" x14ac:dyDescent="0.2">
      <c r="B16" t="s">
        <v>25</v>
      </c>
      <c r="E16" s="4"/>
      <c r="H16" s="4">
        <v>0</v>
      </c>
    </row>
    <row r="17" spans="1:9" x14ac:dyDescent="0.2">
      <c r="B17" t="s">
        <v>16</v>
      </c>
      <c r="E17" s="4">
        <f>[1]Income!$K$58</f>
        <v>201.7</v>
      </c>
      <c r="H17" s="4">
        <v>236.65</v>
      </c>
    </row>
    <row r="18" spans="1:9" x14ac:dyDescent="0.2">
      <c r="E18" s="3"/>
      <c r="H18" s="3"/>
    </row>
    <row r="20" spans="1:9" x14ac:dyDescent="0.2">
      <c r="F20" s="4">
        <f>SUM(E6:E17)</f>
        <v>12517.550000000001</v>
      </c>
      <c r="I20" s="4">
        <f>SUM(H6:H17)</f>
        <v>11276.36</v>
      </c>
    </row>
    <row r="21" spans="1:9" x14ac:dyDescent="0.2">
      <c r="A21" s="1" t="s">
        <v>17</v>
      </c>
    </row>
    <row r="22" spans="1:9" x14ac:dyDescent="0.2">
      <c r="B22" t="s">
        <v>2</v>
      </c>
      <c r="E22" s="4">
        <f>[1]Expenses!$D$96</f>
        <v>872.16000000000008</v>
      </c>
      <c r="H22" s="4">
        <v>845.38</v>
      </c>
    </row>
    <row r="23" spans="1:9" x14ac:dyDescent="0.2">
      <c r="B23" t="s">
        <v>1</v>
      </c>
      <c r="E23" s="4">
        <f>[1]Expenses!$E$96</f>
        <v>1777.3900000000003</v>
      </c>
      <c r="H23" s="4">
        <v>1485.13</v>
      </c>
    </row>
    <row r="24" spans="1:9" x14ac:dyDescent="0.2">
      <c r="B24" t="s">
        <v>3</v>
      </c>
      <c r="E24" s="4">
        <f>[1]Expenses!$F$96</f>
        <v>1459.5300000000002</v>
      </c>
      <c r="H24" s="4">
        <v>4397.0600000000004</v>
      </c>
    </row>
    <row r="25" spans="1:9" x14ac:dyDescent="0.2">
      <c r="B25" t="s">
        <v>18</v>
      </c>
      <c r="E25" s="4"/>
      <c r="H25" s="4">
        <v>0</v>
      </c>
    </row>
    <row r="26" spans="1:9" x14ac:dyDescent="0.2">
      <c r="B26" t="s">
        <v>7</v>
      </c>
      <c r="E26" s="4">
        <f>[1]Wages!$D$19</f>
        <v>864</v>
      </c>
      <c r="H26" s="4">
        <v>936</v>
      </c>
    </row>
    <row r="27" spans="1:9" x14ac:dyDescent="0.2">
      <c r="B27" t="s">
        <v>5</v>
      </c>
      <c r="E27" s="4"/>
      <c r="H27" s="4">
        <v>0</v>
      </c>
    </row>
    <row r="28" spans="1:9" x14ac:dyDescent="0.2">
      <c r="B28" t="s">
        <v>4</v>
      </c>
      <c r="E28" s="4">
        <f>[1]Expenses!$J$96</f>
        <v>2198.2000000000003</v>
      </c>
      <c r="H28" s="4">
        <v>2323.7800000000002</v>
      </c>
    </row>
    <row r="29" spans="1:9" x14ac:dyDescent="0.2">
      <c r="B29" t="s">
        <v>6</v>
      </c>
      <c r="E29" s="4"/>
      <c r="H29" s="4">
        <v>0</v>
      </c>
    </row>
    <row r="30" spans="1:9" x14ac:dyDescent="0.2">
      <c r="B30" t="s">
        <v>26</v>
      </c>
      <c r="E30" s="4"/>
      <c r="H30" s="4">
        <v>0</v>
      </c>
    </row>
    <row r="31" spans="1:9" x14ac:dyDescent="0.2">
      <c r="B31" t="s">
        <v>8</v>
      </c>
      <c r="E31" s="4">
        <f>[1]Expenses!$O$96</f>
        <v>420.53000000000003</v>
      </c>
      <c r="H31" s="4">
        <v>855.12</v>
      </c>
    </row>
    <row r="32" spans="1:9" x14ac:dyDescent="0.2">
      <c r="B32" t="s">
        <v>9</v>
      </c>
      <c r="E32" s="4">
        <f>[1]Expenses!$Q$96</f>
        <v>1034.01</v>
      </c>
      <c r="H32" s="4">
        <v>30</v>
      </c>
    </row>
    <row r="33" spans="1:9" x14ac:dyDescent="0.2">
      <c r="B33" t="s">
        <v>19</v>
      </c>
      <c r="E33" s="4"/>
      <c r="H33" s="4">
        <v>0</v>
      </c>
    </row>
    <row r="34" spans="1:9" x14ac:dyDescent="0.2">
      <c r="E34" s="3"/>
      <c r="H34" s="3"/>
    </row>
    <row r="36" spans="1:9" x14ac:dyDescent="0.2">
      <c r="F36" s="4">
        <f>SUM(E22:E33)</f>
        <v>8625.82</v>
      </c>
      <c r="I36" s="4">
        <f>SUM(H22:H33)</f>
        <v>10872.470000000001</v>
      </c>
    </row>
    <row r="37" spans="1:9" x14ac:dyDescent="0.2">
      <c r="F37" s="3"/>
      <c r="I37" s="3"/>
    </row>
    <row r="39" spans="1:9" ht="16" thickBot="1" x14ac:dyDescent="0.25">
      <c r="A39" s="1" t="s">
        <v>27</v>
      </c>
      <c r="F39" s="5">
        <f>F20-F36</f>
        <v>3891.7300000000014</v>
      </c>
      <c r="I39" s="5">
        <f>I20-I36</f>
        <v>403.88999999999942</v>
      </c>
    </row>
    <row r="40" spans="1:9" ht="16" thickTop="1" x14ac:dyDescent="0.2"/>
    <row r="41" spans="1:9" x14ac:dyDescent="0.2">
      <c r="A41" s="1" t="s">
        <v>20</v>
      </c>
    </row>
    <row r="42" spans="1:9" x14ac:dyDescent="0.2">
      <c r="A42" s="1"/>
    </row>
    <row r="43" spans="1:9" x14ac:dyDescent="0.2">
      <c r="A43" s="1" t="s">
        <v>21</v>
      </c>
      <c r="F43" s="4">
        <v>29367.23</v>
      </c>
      <c r="I43" s="4">
        <v>28963.34</v>
      </c>
    </row>
    <row r="44" spans="1:9" x14ac:dyDescent="0.2">
      <c r="A44" s="1" t="s">
        <v>22</v>
      </c>
      <c r="F44" s="4">
        <f>F39</f>
        <v>3891.7300000000014</v>
      </c>
      <c r="I44" s="4">
        <f>I39</f>
        <v>403.88999999999942</v>
      </c>
    </row>
    <row r="45" spans="1:9" x14ac:dyDescent="0.2">
      <c r="F45" s="3"/>
      <c r="I45" s="3"/>
    </row>
    <row r="47" spans="1:9" ht="16" thickBot="1" x14ac:dyDescent="0.25">
      <c r="F47" s="5">
        <f>F43+F44</f>
        <v>33258.959999999999</v>
      </c>
      <c r="I47" s="5">
        <f>SUM(I43:I46)</f>
        <v>29367.23</v>
      </c>
    </row>
    <row r="48" spans="1:9" ht="16" thickTop="1" x14ac:dyDescent="0.2"/>
    <row r="49" spans="1:9" x14ac:dyDescent="0.2">
      <c r="A49" s="1" t="s">
        <v>23</v>
      </c>
      <c r="D49" s="7" t="s">
        <v>36</v>
      </c>
      <c r="F49" s="4">
        <v>16669.23</v>
      </c>
      <c r="I49" s="4">
        <v>12979.2</v>
      </c>
    </row>
    <row r="50" spans="1:9" x14ac:dyDescent="0.2">
      <c r="A50" s="1" t="s">
        <v>24</v>
      </c>
      <c r="D50" s="7" t="s">
        <v>36</v>
      </c>
      <c r="F50" s="6">
        <v>16589.73</v>
      </c>
      <c r="I50" s="6">
        <v>16388.03</v>
      </c>
    </row>
    <row r="51" spans="1:9" x14ac:dyDescent="0.2">
      <c r="F51" s="4"/>
    </row>
    <row r="52" spans="1:9" ht="16" thickBot="1" x14ac:dyDescent="0.25">
      <c r="F52" s="5">
        <f>SUM(F49:F50)</f>
        <v>33258.959999999999</v>
      </c>
      <c r="I52" s="5">
        <f>SUM(I49:I51)</f>
        <v>29367.23</v>
      </c>
    </row>
    <row r="53" spans="1:9" ht="16" thickTop="1" x14ac:dyDescent="0.2"/>
    <row r="54" spans="1:9" x14ac:dyDescent="0.2">
      <c r="F54" s="4"/>
    </row>
    <row r="55" spans="1:9" x14ac:dyDescent="0.2">
      <c r="F55" s="4">
        <f>F47-F52</f>
        <v>0</v>
      </c>
    </row>
    <row r="56" spans="1:9" x14ac:dyDescent="0.2">
      <c r="A56" s="8" t="s">
        <v>28</v>
      </c>
    </row>
    <row r="57" spans="1:9" x14ac:dyDescent="0.2">
      <c r="A57" s="8" t="s">
        <v>29</v>
      </c>
    </row>
    <row r="58" spans="1:9" x14ac:dyDescent="0.2">
      <c r="A58" s="9"/>
    </row>
    <row r="59" spans="1:9" x14ac:dyDescent="0.2">
      <c r="A59" s="9"/>
    </row>
    <row r="60" spans="1:9" x14ac:dyDescent="0.2">
      <c r="A60" s="9"/>
    </row>
    <row r="61" spans="1:9" x14ac:dyDescent="0.2">
      <c r="A61" s="8" t="s">
        <v>30</v>
      </c>
    </row>
    <row r="62" spans="1:9" x14ac:dyDescent="0.2">
      <c r="A62" s="8" t="s">
        <v>31</v>
      </c>
    </row>
    <row r="63" spans="1:9" x14ac:dyDescent="0.2">
      <c r="A63" s="8" t="s">
        <v>32</v>
      </c>
    </row>
    <row r="64" spans="1:9" x14ac:dyDescent="0.2">
      <c r="A64" s="8" t="s">
        <v>33</v>
      </c>
    </row>
    <row r="65" spans="1:1" x14ac:dyDescent="0.2">
      <c r="A65" s="8"/>
    </row>
    <row r="66" spans="1:1" x14ac:dyDescent="0.2">
      <c r="A66" s="10">
        <v>46026</v>
      </c>
    </row>
  </sheetData>
  <pageMargins left="0.7" right="0.7" top="0.75" bottom="0.75" header="0.3" footer="0.3"/>
  <pageSetup paperSize="9" scale="78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3821346B-DDAB-42CD-A268-4C1C94EEAB7B}"/>
</file>

<file path=customXml/itemProps2.xml><?xml version="1.0" encoding="utf-8"?>
<ds:datastoreItem xmlns:ds="http://schemas.openxmlformats.org/officeDocument/2006/customXml" ds:itemID="{A5B5C4B1-F904-423C-AB57-FB50A7B2E943}"/>
</file>

<file path=customXml/itemProps3.xml><?xml version="1.0" encoding="utf-8"?>
<ds:datastoreItem xmlns:ds="http://schemas.openxmlformats.org/officeDocument/2006/customXml" ds:itemID="{FAB43C44-3378-4AAC-9357-7722DC3A55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 Report 2025</vt:lpstr>
    </vt:vector>
  </TitlesOfParts>
  <Company>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MacKinnon, Hannah (IHG)</dc:creator>
  <cp:lastModifiedBy>Angus MacIntyre</cp:lastModifiedBy>
  <cp:lastPrinted>2024-11-24T11:04:44Z</cp:lastPrinted>
  <dcterms:created xsi:type="dcterms:W3CDTF">2014-11-09T15:54:12Z</dcterms:created>
  <dcterms:modified xsi:type="dcterms:W3CDTF">2026-01-04T13:54:24Z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