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mcam\Documents\safety panel\"/>
    </mc:Choice>
  </mc:AlternateContent>
  <xr:revisionPtr revIDLastSave="0" documentId="13_ncr:1_{B69D4762-3CD4-4A03-8368-DBCA040547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  <c r="E48" i="2"/>
  <c r="F41" i="2"/>
  <c r="E41" i="2"/>
  <c r="G30" i="2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8" i="2" l="1"/>
  <c r="G41" i="2"/>
  <c r="F26" i="2" l="1"/>
  <c r="E26" i="2"/>
  <c r="G20" i="2"/>
  <c r="G21" i="2" s="1"/>
  <c r="G22" i="2" s="1"/>
  <c r="G23" i="2" s="1"/>
  <c r="G24" i="2" s="1"/>
  <c r="G25" i="2" s="1"/>
  <c r="H10" i="2"/>
  <c r="H11" i="2" s="1"/>
  <c r="H12" i="2" s="1"/>
  <c r="H13" i="2" s="1"/>
  <c r="H14" i="2" s="1"/>
  <c r="H15" i="2" s="1"/>
  <c r="F13" i="1"/>
  <c r="G13" i="1"/>
  <c r="F25" i="1"/>
  <c r="G25" i="1"/>
  <c r="H16" i="1"/>
  <c r="H8" i="1"/>
  <c r="H23" i="1"/>
  <c r="H7" i="1"/>
  <c r="H18" i="1"/>
  <c r="H10" i="1"/>
  <c r="H9" i="1"/>
  <c r="H22" i="1"/>
  <c r="H21" i="1"/>
  <c r="H31" i="1"/>
  <c r="H20" i="1"/>
  <c r="H17" i="1"/>
  <c r="H19" i="1"/>
  <c r="O23" i="1"/>
  <c r="O24" i="1" s="1"/>
  <c r="O25" i="1" s="1"/>
  <c r="O26" i="1" s="1"/>
  <c r="O27" i="1" s="1"/>
  <c r="O28" i="1" s="1"/>
  <c r="G26" i="2" l="1"/>
  <c r="H25" i="1"/>
  <c r="H13" i="1"/>
  <c r="F27" i="1" l="1"/>
  <c r="F32" i="1" s="1"/>
  <c r="G27" i="1"/>
  <c r="G32" i="1" s="1"/>
  <c r="G33" i="1" s="1"/>
  <c r="F33" i="1" l="1"/>
  <c r="H33" i="1" s="1"/>
  <c r="H32" i="1"/>
  <c r="H27" i="1"/>
</calcChain>
</file>

<file path=xl/sharedStrings.xml><?xml version="1.0" encoding="utf-8"?>
<sst xmlns="http://schemas.openxmlformats.org/spreadsheetml/2006/main" count="112" uniqueCount="74">
  <si>
    <t>LEVENMOUTH COMMUNITY SAFETY PANEL</t>
  </si>
  <si>
    <t>Income</t>
  </si>
  <si>
    <t>TOTAL</t>
  </si>
  <si>
    <t>DESCRIPTION</t>
  </si>
  <si>
    <t>RESTRICTED</t>
  </si>
  <si>
    <t>NON RESTRICTED</t>
  </si>
  <si>
    <t>DATE</t>
  </si>
  <si>
    <t>Expenditure</t>
  </si>
  <si>
    <t>STATEMENT OF FUNDS</t>
  </si>
  <si>
    <t>SURPLUS / DEFICIT = INCOME - EXPENDITURE</t>
  </si>
  <si>
    <t>TOTAL INCOME</t>
  </si>
  <si>
    <t>TOTAL EXPENDITURE</t>
  </si>
  <si>
    <t>Signed:  …………………………………………………………………….  Dated………………………………………</t>
  </si>
  <si>
    <r>
      <rPr>
        <sz val="9"/>
        <color theme="1"/>
        <rFont val="Calibri"/>
        <family val="2"/>
        <scheme val="minor"/>
      </rPr>
      <t>James Young:  Treasurer</t>
    </r>
    <r>
      <rPr>
        <sz val="11"/>
        <color theme="1"/>
        <rFont val="Calibri"/>
        <family val="2"/>
        <scheme val="minor"/>
      </rPr>
      <t>.</t>
    </r>
  </si>
  <si>
    <t>Independent Examiner</t>
  </si>
  <si>
    <t>I have checked the above entries against the Bank Statements and Receipts for this period and confirm that these are a</t>
  </si>
  <si>
    <t>Signed           ……………………………………………………………… Dated ………………………………………</t>
  </si>
  <si>
    <t>Restricted Funding</t>
  </si>
  <si>
    <t>Item</t>
  </si>
  <si>
    <t xml:space="preserve">In </t>
  </si>
  <si>
    <t>Out</t>
  </si>
  <si>
    <t>Balance</t>
  </si>
  <si>
    <t>LEVENMOUTH POLICE</t>
  </si>
  <si>
    <t>Trading Summary</t>
  </si>
  <si>
    <t>Funds at 31 March 2024</t>
  </si>
  <si>
    <t>Balance at 31March 2024</t>
  </si>
  <si>
    <t>Annual Accounts March 2024-March 2025</t>
  </si>
  <si>
    <t>DNA Defence Spray 14 August 24</t>
  </si>
  <si>
    <t>Selectamark DNA Defence Spray</t>
  </si>
  <si>
    <t>Solon Security (for Glenrothes)</t>
  </si>
  <si>
    <t xml:space="preserve"> true record of the Levenmouth Community Safety Panel's Financial Activity for the Period April 1st 2024 - March 31st 2025</t>
  </si>
  <si>
    <t xml:space="preserve"> </t>
  </si>
  <si>
    <t>Kingdom Off-Road Motorcycle Club</t>
  </si>
  <si>
    <t>Community Trade Hub</t>
  </si>
  <si>
    <t>Police Payment November Invoices</t>
  </si>
  <si>
    <t>Anti RFID Wallets and Lollipops</t>
  </si>
  <si>
    <t>Sales Glenrothes Security Equipment</t>
  </si>
  <si>
    <t xml:space="preserve">Funds at 31 March 2025  </t>
  </si>
  <si>
    <t>I certify that the above is a true record of the financial transactions and the accounts for the 2024-2025 Year</t>
  </si>
  <si>
    <t>Ream of Paper</t>
  </si>
  <si>
    <t>Sale Anti RFID Wallets</t>
  </si>
  <si>
    <t>Forget me Not   6/11/24 (20/12)</t>
  </si>
  <si>
    <t>KORMC 31October 24</t>
  </si>
  <si>
    <t>Solon Security (for Levenmouth)</t>
  </si>
  <si>
    <t>Envelopes and Stamps</t>
  </si>
  <si>
    <t>Race Relations  6/11/23</t>
  </si>
  <si>
    <t>Community Trade Hub11/11/24</t>
  </si>
  <si>
    <t>Improving Levenmouth Together</t>
  </si>
  <si>
    <t>Forget me Not</t>
  </si>
  <si>
    <t>Date</t>
  </si>
  <si>
    <t>6-Nov 24  (20-Dec-24)</t>
  </si>
  <si>
    <t>Balance at 31March 2023</t>
  </si>
  <si>
    <t>2/6/23 Fifers for the Community</t>
  </si>
  <si>
    <t>17/6/23 Newburgh Graphics</t>
  </si>
  <si>
    <t>17/6/23 Everything Media Group</t>
  </si>
  <si>
    <t>FEB 24 Police Scotland  Fire Safety</t>
  </si>
  <si>
    <t>FEB 24  Police Scotland  Trade Hub</t>
  </si>
  <si>
    <t>15/03/24 Community Trade Hub</t>
  </si>
  <si>
    <t>Donation                               15/04/21</t>
  </si>
  <si>
    <t>Donation                               16/06/21</t>
  </si>
  <si>
    <t>From Fife Council - ASB initiative</t>
  </si>
  <si>
    <t>Donation                               17/06/21</t>
  </si>
  <si>
    <t>Baptist Church                     08/04/21</t>
  </si>
  <si>
    <t>Pop Up Police                       04/08/21</t>
  </si>
  <si>
    <t>Youth Volunteers                02/09/21</t>
  </si>
  <si>
    <t>Fifers for Community         09/09/21</t>
  </si>
  <si>
    <t>Community Trade Hub     11/11/21</t>
  </si>
  <si>
    <t>Police                                      30/12/21</t>
  </si>
  <si>
    <t>Newburgh Graphics           16/02/22</t>
  </si>
  <si>
    <t>LEVENMOUTH AREA COMMITTEE</t>
  </si>
  <si>
    <t>In</t>
  </si>
  <si>
    <t>Donation for Standing Stane Road</t>
  </si>
  <si>
    <t>Donation 2 ASB Police Officers</t>
  </si>
  <si>
    <t>Return Standing Stane Rd 28/5/21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</si>
</sst>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;[Red]&quot;£&quot;#,##0.00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ck">
        <color auto="1"/>
      </left>
      <right/>
      <top style="dotted">
        <color auto="1"/>
      </top>
      <bottom style="dash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/>
      <right style="thick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ck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dott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2" borderId="53" applyNumberFormat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2" xfId="0" applyNumberFormat="1" applyFont="1" applyBorder="1"/>
    <xf numFmtId="164" fontId="5" fillId="0" borderId="7" xfId="0" applyNumberFormat="1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0" fontId="5" fillId="0" borderId="16" xfId="0" applyFont="1" applyBorder="1"/>
    <xf numFmtId="0" fontId="5" fillId="0" borderId="17" xfId="0" applyFont="1" applyBorder="1"/>
    <xf numFmtId="164" fontId="5" fillId="0" borderId="17" xfId="0" applyNumberFormat="1" applyFont="1" applyBorder="1"/>
    <xf numFmtId="164" fontId="5" fillId="0" borderId="24" xfId="0" applyNumberFormat="1" applyFont="1" applyBorder="1"/>
    <xf numFmtId="0" fontId="0" fillId="0" borderId="17" xfId="0" applyBorder="1"/>
    <xf numFmtId="164" fontId="6" fillId="0" borderId="8" xfId="0" applyNumberFormat="1" applyFont="1" applyBorder="1"/>
    <xf numFmtId="0" fontId="5" fillId="0" borderId="15" xfId="0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4" fontId="5" fillId="0" borderId="28" xfId="0" applyNumberFormat="1" applyFont="1" applyBorder="1"/>
    <xf numFmtId="164" fontId="5" fillId="0" borderId="28" xfId="0" applyNumberFormat="1" applyFont="1" applyBorder="1"/>
    <xf numFmtId="14" fontId="5" fillId="0" borderId="2" xfId="0" applyNumberFormat="1" applyFont="1" applyBorder="1"/>
    <xf numFmtId="164" fontId="5" fillId="0" borderId="29" xfId="0" applyNumberFormat="1" applyFont="1" applyBorder="1"/>
    <xf numFmtId="0" fontId="0" fillId="0" borderId="0" xfId="0" applyAlignment="1">
      <alignment horizontal="center"/>
    </xf>
    <xf numFmtId="44" fontId="0" fillId="0" borderId="0" xfId="0" applyNumberFormat="1"/>
    <xf numFmtId="14" fontId="5" fillId="0" borderId="31" xfId="0" applyNumberFormat="1" applyFont="1" applyBorder="1"/>
    <xf numFmtId="44" fontId="5" fillId="0" borderId="31" xfId="0" applyNumberFormat="1" applyFont="1" applyBorder="1"/>
    <xf numFmtId="164" fontId="5" fillId="0" borderId="31" xfId="0" applyNumberFormat="1" applyFont="1" applyBorder="1"/>
    <xf numFmtId="14" fontId="5" fillId="0" borderId="24" xfId="0" applyNumberFormat="1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14" fontId="5" fillId="0" borderId="17" xfId="0" applyNumberFormat="1" applyFont="1" applyBorder="1"/>
    <xf numFmtId="44" fontId="5" fillId="0" borderId="17" xfId="0" applyNumberFormat="1" applyFont="1" applyBorder="1"/>
    <xf numFmtId="44" fontId="5" fillId="0" borderId="2" xfId="0" applyNumberFormat="1" applyFont="1" applyBorder="1"/>
    <xf numFmtId="44" fontId="5" fillId="0" borderId="24" xfId="0" applyNumberFormat="1" applyFont="1" applyBorder="1"/>
    <xf numFmtId="14" fontId="5" fillId="0" borderId="24" xfId="0" applyNumberFormat="1" applyFont="1" applyBorder="1"/>
    <xf numFmtId="165" fontId="5" fillId="0" borderId="24" xfId="0" applyNumberFormat="1" applyFont="1" applyBorder="1"/>
    <xf numFmtId="14" fontId="5" fillId="0" borderId="48" xfId="0" applyNumberFormat="1" applyFont="1" applyBorder="1"/>
    <xf numFmtId="44" fontId="5" fillId="0" borderId="48" xfId="0" applyNumberFormat="1" applyFont="1" applyBorder="1"/>
    <xf numFmtId="164" fontId="5" fillId="0" borderId="48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4" fontId="5" fillId="0" borderId="51" xfId="0" applyNumberFormat="1" applyFont="1" applyBorder="1"/>
    <xf numFmtId="44" fontId="13" fillId="0" borderId="0" xfId="0" applyNumberFormat="1" applyFont="1"/>
    <xf numFmtId="0" fontId="10" fillId="0" borderId="0" xfId="0" applyFont="1" applyAlignment="1">
      <alignment horizontal="center"/>
    </xf>
    <xf numFmtId="164" fontId="5" fillId="0" borderId="52" xfId="0" applyNumberFormat="1" applyFont="1" applyBorder="1"/>
    <xf numFmtId="14" fontId="5" fillId="0" borderId="51" xfId="0" applyNumberFormat="1" applyFont="1" applyBorder="1"/>
    <xf numFmtId="0" fontId="5" fillId="0" borderId="51" xfId="0" applyFont="1" applyBorder="1"/>
    <xf numFmtId="44" fontId="5" fillId="0" borderId="51" xfId="0" applyNumberFormat="1" applyFont="1" applyBorder="1"/>
    <xf numFmtId="164" fontId="5" fillId="0" borderId="57" xfId="0" applyNumberFormat="1" applyFont="1" applyBorder="1"/>
    <xf numFmtId="14" fontId="5" fillId="0" borderId="52" xfId="0" applyNumberFormat="1" applyFont="1" applyBorder="1"/>
    <xf numFmtId="14" fontId="15" fillId="0" borderId="29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44" fontId="5" fillId="0" borderId="29" xfId="0" applyNumberFormat="1" applyFont="1" applyBorder="1" applyAlignment="1">
      <alignment horizontal="center" vertical="center" wrapText="1"/>
    </xf>
    <xf numFmtId="14" fontId="15" fillId="0" borderId="52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vertical="center"/>
    </xf>
    <xf numFmtId="44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/>
    <xf numFmtId="14" fontId="5" fillId="0" borderId="62" xfId="0" applyNumberFormat="1" applyFont="1" applyBorder="1"/>
    <xf numFmtId="14" fontId="5" fillId="0" borderId="6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44" fontId="5" fillId="0" borderId="52" xfId="0" applyNumberFormat="1" applyFont="1" applyBorder="1"/>
    <xf numFmtId="0" fontId="2" fillId="0" borderId="63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5" fillId="0" borderId="64" xfId="0" applyNumberFormat="1" applyFont="1" applyBorder="1"/>
    <xf numFmtId="0" fontId="14" fillId="0" borderId="0" xfId="1" applyFill="1" applyBorder="1"/>
    <xf numFmtId="17" fontId="13" fillId="0" borderId="0" xfId="0" applyNumberFormat="1" applyFont="1"/>
    <xf numFmtId="15" fontId="0" fillId="0" borderId="0" xfId="0" applyNumberFormat="1"/>
    <xf numFmtId="44" fontId="5" fillId="0" borderId="0" xfId="0" applyNumberFormat="1" applyFont="1"/>
    <xf numFmtId="7" fontId="0" fillId="0" borderId="0" xfId="0" applyNumberFormat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48" xfId="0" applyFont="1" applyBorder="1"/>
    <xf numFmtId="0" fontId="5" fillId="0" borderId="2" xfId="0" applyFont="1" applyBorder="1"/>
    <xf numFmtId="0" fontId="6" fillId="0" borderId="25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5" xfId="0" applyFont="1" applyBorder="1"/>
    <xf numFmtId="0" fontId="6" fillId="0" borderId="9" xfId="0" applyFont="1" applyBorder="1"/>
    <xf numFmtId="0" fontId="6" fillId="0" borderId="46" xfId="0" applyFont="1" applyBorder="1"/>
    <xf numFmtId="0" fontId="5" fillId="0" borderId="3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0" xfId="0"/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8" xfId="0" applyFont="1" applyBorder="1"/>
    <xf numFmtId="0" fontId="5" fillId="0" borderId="32" xfId="0" applyFont="1" applyBorder="1"/>
    <xf numFmtId="0" fontId="0" fillId="0" borderId="33" xfId="0" applyBorder="1"/>
    <xf numFmtId="0" fontId="0" fillId="0" borderId="34" xfId="0" applyBorder="1"/>
    <xf numFmtId="0" fontId="12" fillId="0" borderId="47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5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" fontId="13" fillId="0" borderId="0" xfId="0" applyNumberFormat="1" applyFont="1"/>
    <xf numFmtId="0" fontId="13" fillId="0" borderId="0" xfId="0" applyFont="1"/>
    <xf numFmtId="0" fontId="5" fillId="0" borderId="19" xfId="0" applyFont="1" applyBorder="1"/>
    <xf numFmtId="0" fontId="0" fillId="0" borderId="19" xfId="0" applyBorder="1"/>
    <xf numFmtId="0" fontId="2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27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5" fillId="0" borderId="58" xfId="0" applyFont="1" applyBorder="1"/>
    <xf numFmtId="0" fontId="5" fillId="0" borderId="59" xfId="0" applyFont="1" applyBorder="1"/>
    <xf numFmtId="0" fontId="5" fillId="0" borderId="54" xfId="0" applyFont="1" applyBorder="1"/>
    <xf numFmtId="0" fontId="0" fillId="0" borderId="55" xfId="0" applyBorder="1"/>
    <xf numFmtId="0" fontId="0" fillId="0" borderId="56" xfId="0" applyBorder="1"/>
    <xf numFmtId="0" fontId="5" fillId="0" borderId="60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7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138782</xdr:colOff>
      <xdr:row>1</xdr:row>
      <xdr:rowOff>42468</xdr:rowOff>
    </xdr:from>
    <xdr:to>
      <xdr:col>2</xdr:col>
      <xdr:colOff>41235</xdr:colOff>
      <xdr:row>4</xdr:row>
      <xdr:rowOff>48777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63" y="236197"/>
          <a:ext cx="499783" cy="587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5"/>
  <sheetViews>
    <sheetView tabSelected="1" topLeftCell="A13" zoomScale="118" zoomScaleNormal="118" workbookViewId="0">
      <selection activeCell="K30" sqref="K30"/>
    </sheetView>
  </sheetViews>
  <sheetFormatPr defaultRowHeight="15" x14ac:dyDescent="0.25"/>
  <cols>
    <col min="1" max="1" width="1.85546875" customWidth="1"/>
    <col min="2" max="2" width="9" customWidth="1"/>
    <col min="3" max="3" width="11" customWidth="1"/>
    <col min="5" max="5" width="17.28515625" customWidth="1"/>
    <col min="6" max="6" width="10.28515625" customWidth="1"/>
    <col min="7" max="7" width="12" customWidth="1"/>
    <col min="8" max="8" width="14.7109375" customWidth="1"/>
    <col min="12" max="13" width="11.5703125" customWidth="1"/>
    <col min="14" max="14" width="11.140625" customWidth="1"/>
    <col min="15" max="15" width="15" customWidth="1"/>
  </cols>
  <sheetData>
    <row r="2" spans="2:8" x14ac:dyDescent="0.25">
      <c r="C2" s="104" t="s">
        <v>0</v>
      </c>
      <c r="D2" s="105"/>
      <c r="E2" s="105"/>
      <c r="F2" s="105"/>
      <c r="G2" s="105"/>
      <c r="H2" s="105"/>
    </row>
    <row r="3" spans="2:8" x14ac:dyDescent="0.25">
      <c r="C3" s="105"/>
      <c r="D3" s="105"/>
      <c r="E3" s="105"/>
      <c r="F3" s="105"/>
      <c r="G3" s="105"/>
      <c r="H3" s="105"/>
    </row>
    <row r="4" spans="2:8" x14ac:dyDescent="0.25">
      <c r="D4" s="106" t="s">
        <v>26</v>
      </c>
      <c r="E4" s="107"/>
      <c r="F4" s="107"/>
      <c r="G4" s="107"/>
    </row>
    <row r="5" spans="2:8" ht="15.75" thickBot="1" x14ac:dyDescent="0.3">
      <c r="B5" s="1" t="s">
        <v>1</v>
      </c>
      <c r="C5" s="1"/>
      <c r="D5" s="114"/>
      <c r="E5" s="115"/>
      <c r="F5" s="115"/>
      <c r="G5" s="115"/>
      <c r="H5" s="1"/>
    </row>
    <row r="6" spans="2:8" ht="22.5" customHeight="1" thickBot="1" x14ac:dyDescent="0.3">
      <c r="B6" s="2" t="s">
        <v>6</v>
      </c>
      <c r="C6" s="108" t="s">
        <v>3</v>
      </c>
      <c r="D6" s="109"/>
      <c r="E6" s="109"/>
      <c r="F6" s="3" t="s">
        <v>4</v>
      </c>
      <c r="G6" s="4" t="s">
        <v>5</v>
      </c>
      <c r="H6" s="2" t="s">
        <v>2</v>
      </c>
    </row>
    <row r="7" spans="2:8" ht="15" customHeight="1" x14ac:dyDescent="0.25">
      <c r="B7" s="50">
        <v>45611</v>
      </c>
      <c r="C7" s="116" t="s">
        <v>40</v>
      </c>
      <c r="D7" s="117"/>
      <c r="E7" s="117"/>
      <c r="F7" s="51"/>
      <c r="G7" s="52">
        <v>25.5</v>
      </c>
      <c r="H7" s="44">
        <f>F7+G7</f>
        <v>25.5</v>
      </c>
    </row>
    <row r="8" spans="2:8" ht="15" customHeight="1" x14ac:dyDescent="0.25">
      <c r="B8" s="53">
        <v>45638</v>
      </c>
      <c r="C8" s="118" t="s">
        <v>40</v>
      </c>
      <c r="D8" s="119"/>
      <c r="E8" s="119"/>
      <c r="F8" s="54"/>
      <c r="G8" s="55">
        <v>2</v>
      </c>
      <c r="H8" s="44">
        <f>F8+G8</f>
        <v>2</v>
      </c>
    </row>
    <row r="9" spans="2:8" x14ac:dyDescent="0.25">
      <c r="B9" s="49">
        <v>45658</v>
      </c>
      <c r="C9" s="75" t="s">
        <v>34</v>
      </c>
      <c r="D9" s="75"/>
      <c r="E9" s="75"/>
      <c r="F9" s="44">
        <v>2250</v>
      </c>
      <c r="G9" s="44"/>
      <c r="H9" s="44">
        <f>F9+G9</f>
        <v>2250</v>
      </c>
    </row>
    <row r="10" spans="2:8" x14ac:dyDescent="0.25">
      <c r="B10" s="25">
        <v>45736</v>
      </c>
      <c r="C10" s="111" t="s">
        <v>36</v>
      </c>
      <c r="D10" s="112"/>
      <c r="E10" s="113"/>
      <c r="F10" s="26"/>
      <c r="G10" s="26">
        <v>29</v>
      </c>
      <c r="H10" s="44">
        <f>F10+G10</f>
        <v>29</v>
      </c>
    </row>
    <row r="11" spans="2:8" x14ac:dyDescent="0.25">
      <c r="B11" s="19"/>
      <c r="C11" s="110"/>
      <c r="D11" s="110"/>
      <c r="E11" s="110"/>
      <c r="F11" s="20"/>
      <c r="G11" s="20"/>
      <c r="H11" s="20"/>
    </row>
    <row r="12" spans="2:8" ht="15.75" thickBot="1" x14ac:dyDescent="0.3">
      <c r="B12" s="30"/>
      <c r="C12" s="125"/>
      <c r="D12" s="126"/>
      <c r="E12" s="126"/>
      <c r="F12" s="31"/>
      <c r="G12" s="14"/>
      <c r="H12" s="27"/>
    </row>
    <row r="13" spans="2:8" ht="16.5" thickTop="1" thickBot="1" x14ac:dyDescent="0.3">
      <c r="B13" s="16"/>
      <c r="C13" s="77" t="s">
        <v>10</v>
      </c>
      <c r="D13" s="130"/>
      <c r="E13" s="131"/>
      <c r="F13" s="17">
        <f>SUM(F7:F12)</f>
        <v>2250</v>
      </c>
      <c r="G13" s="17">
        <f>SUM(G7:G12)</f>
        <v>56.5</v>
      </c>
      <c r="H13" s="17">
        <f>SUM(H7:H12)</f>
        <v>2306.5</v>
      </c>
    </row>
    <row r="14" spans="2:8" ht="16.5" thickTop="1" thickBot="1" x14ac:dyDescent="0.3">
      <c r="B14" s="1" t="s">
        <v>7</v>
      </c>
      <c r="C14" s="1"/>
      <c r="D14" s="1"/>
      <c r="E14" s="1"/>
      <c r="F14" s="1"/>
      <c r="G14" s="1"/>
      <c r="H14" s="1"/>
    </row>
    <row r="15" spans="2:8" ht="21.75" thickBot="1" x14ac:dyDescent="0.3">
      <c r="B15" s="29" t="s">
        <v>6</v>
      </c>
      <c r="C15" s="127" t="s">
        <v>3</v>
      </c>
      <c r="D15" s="128"/>
      <c r="E15" s="129"/>
      <c r="F15" s="39" t="s">
        <v>4</v>
      </c>
      <c r="G15" s="40" t="s">
        <v>5</v>
      </c>
      <c r="H15" s="61" t="s">
        <v>2</v>
      </c>
    </row>
    <row r="16" spans="2:8" x14ac:dyDescent="0.25">
      <c r="B16" s="58">
        <v>45502</v>
      </c>
      <c r="C16" s="137" t="s">
        <v>43</v>
      </c>
      <c r="D16" s="138"/>
      <c r="E16" s="139"/>
      <c r="F16" s="59"/>
      <c r="G16" s="52">
        <v>240.62</v>
      </c>
      <c r="H16" s="44">
        <f t="shared" ref="H16:H23" si="0">F16+G16</f>
        <v>240.62</v>
      </c>
    </row>
    <row r="17" spans="2:15" x14ac:dyDescent="0.25">
      <c r="B17" s="57">
        <v>45426</v>
      </c>
      <c r="C17" s="132" t="s">
        <v>29</v>
      </c>
      <c r="D17" s="133"/>
      <c r="E17" s="133"/>
      <c r="F17" s="56"/>
      <c r="G17" s="60">
        <v>500.34</v>
      </c>
      <c r="H17" s="44">
        <f t="shared" si="0"/>
        <v>500.34</v>
      </c>
      <c r="K17" s="120" t="s">
        <v>17</v>
      </c>
      <c r="L17" s="121"/>
      <c r="M17" s="121"/>
      <c r="N17" s="121"/>
      <c r="O17" s="121"/>
    </row>
    <row r="18" spans="2:15" x14ac:dyDescent="0.25">
      <c r="B18" s="45">
        <v>45429</v>
      </c>
      <c r="C18" s="134" t="s">
        <v>39</v>
      </c>
      <c r="D18" s="135"/>
      <c r="E18" s="136"/>
      <c r="F18" s="46"/>
      <c r="G18" s="47">
        <v>8</v>
      </c>
      <c r="H18" s="48">
        <f t="shared" si="0"/>
        <v>8</v>
      </c>
      <c r="K18" s="43"/>
      <c r="L18" s="23"/>
      <c r="M18" s="23"/>
      <c r="N18" s="23"/>
      <c r="O18" s="23"/>
    </row>
    <row r="19" spans="2:15" x14ac:dyDescent="0.25">
      <c r="B19" s="36">
        <v>45518</v>
      </c>
      <c r="C19" s="75" t="s">
        <v>28</v>
      </c>
      <c r="D19" s="75"/>
      <c r="E19" s="75"/>
      <c r="F19" s="37">
        <v>322.8</v>
      </c>
      <c r="G19" s="38"/>
      <c r="H19" s="38">
        <f t="shared" si="0"/>
        <v>322.8</v>
      </c>
    </row>
    <row r="20" spans="2:15" x14ac:dyDescent="0.25">
      <c r="B20" s="21">
        <v>45596</v>
      </c>
      <c r="C20" s="76" t="s">
        <v>32</v>
      </c>
      <c r="D20" s="76"/>
      <c r="E20" s="76"/>
      <c r="F20" s="32">
        <v>1000</v>
      </c>
      <c r="G20" s="6"/>
      <c r="H20" s="38">
        <f t="shared" si="0"/>
        <v>1000</v>
      </c>
      <c r="J20" s="122" t="s">
        <v>22</v>
      </c>
      <c r="K20" s="122"/>
      <c r="L20" s="122"/>
      <c r="M20" s="23"/>
      <c r="N20" s="23"/>
      <c r="O20" s="23"/>
    </row>
    <row r="21" spans="2:15" x14ac:dyDescent="0.25">
      <c r="B21" s="21">
        <v>45607</v>
      </c>
      <c r="C21" s="76" t="s">
        <v>33</v>
      </c>
      <c r="D21" s="76"/>
      <c r="E21" s="76"/>
      <c r="F21" s="33">
        <v>500</v>
      </c>
      <c r="G21" s="13"/>
      <c r="H21" s="38">
        <f t="shared" si="0"/>
        <v>500</v>
      </c>
      <c r="J21" s="121" t="s">
        <v>18</v>
      </c>
      <c r="K21" s="121"/>
      <c r="L21" s="121"/>
      <c r="M21" s="23" t="s">
        <v>19</v>
      </c>
      <c r="N21" s="23" t="s">
        <v>20</v>
      </c>
      <c r="O21" s="23" t="s">
        <v>21</v>
      </c>
    </row>
    <row r="22" spans="2:15" x14ac:dyDescent="0.25">
      <c r="B22" s="19">
        <v>45600</v>
      </c>
      <c r="C22" s="110" t="s">
        <v>35</v>
      </c>
      <c r="D22" s="110"/>
      <c r="E22" s="110"/>
      <c r="F22" s="32"/>
      <c r="G22" s="6">
        <v>50</v>
      </c>
      <c r="H22" s="38">
        <f t="shared" si="0"/>
        <v>50</v>
      </c>
      <c r="J22" s="101" t="s">
        <v>25</v>
      </c>
      <c r="K22" s="101"/>
      <c r="L22" s="101"/>
      <c r="M22" s="24"/>
      <c r="N22" s="24"/>
      <c r="O22" s="24">
        <v>6805.2</v>
      </c>
    </row>
    <row r="23" spans="2:15" x14ac:dyDescent="0.25">
      <c r="B23" s="28">
        <v>45630</v>
      </c>
      <c r="C23" s="95" t="s">
        <v>44</v>
      </c>
      <c r="D23" s="96"/>
      <c r="E23" s="97"/>
      <c r="F23" s="33"/>
      <c r="G23" s="6">
        <v>20</v>
      </c>
      <c r="H23" s="38">
        <f t="shared" si="0"/>
        <v>20</v>
      </c>
      <c r="J23" s="101" t="s">
        <v>27</v>
      </c>
      <c r="K23" s="101"/>
      <c r="L23" s="101"/>
      <c r="M23" s="24"/>
      <c r="N23" s="24">
        <v>322.8</v>
      </c>
      <c r="O23" s="24">
        <f t="shared" ref="O23:O28" si="1">O22+M23-N23</f>
        <v>6482.4</v>
      </c>
    </row>
    <row r="24" spans="2:15" ht="15.75" thickBot="1" x14ac:dyDescent="0.3">
      <c r="B24" s="34">
        <v>45646</v>
      </c>
      <c r="C24" s="80" t="s">
        <v>48</v>
      </c>
      <c r="D24" s="81"/>
      <c r="E24" s="82"/>
      <c r="F24" s="33">
        <v>1000</v>
      </c>
      <c r="G24" s="35"/>
      <c r="H24" s="6"/>
      <c r="J24" s="101" t="s">
        <v>42</v>
      </c>
      <c r="K24" s="101"/>
      <c r="L24" s="101"/>
      <c r="M24" s="24"/>
      <c r="N24" s="24">
        <v>1000</v>
      </c>
      <c r="O24" s="24">
        <f t="shared" si="1"/>
        <v>5482.4</v>
      </c>
    </row>
    <row r="25" spans="2:15" ht="16.5" thickTop="1" thickBot="1" x14ac:dyDescent="0.3">
      <c r="B25" s="16"/>
      <c r="C25" s="77" t="s">
        <v>11</v>
      </c>
      <c r="D25" s="78"/>
      <c r="E25" s="79"/>
      <c r="F25" s="17">
        <f>SUM(F16:F24)</f>
        <v>2822.8</v>
      </c>
      <c r="G25" s="17">
        <f>SUM(G16:G24)</f>
        <v>818.96</v>
      </c>
      <c r="H25" s="17">
        <f>SUM(H16:H24)</f>
        <v>2641.76</v>
      </c>
      <c r="J25" s="123" t="s">
        <v>41</v>
      </c>
      <c r="K25" s="123"/>
      <c r="L25" s="123"/>
      <c r="M25" s="42">
        <v>1000</v>
      </c>
      <c r="N25" s="24">
        <v>1000</v>
      </c>
      <c r="O25" s="24">
        <f t="shared" si="1"/>
        <v>5482.4</v>
      </c>
    </row>
    <row r="26" spans="2:15" ht="16.5" thickTop="1" thickBot="1" x14ac:dyDescent="0.3">
      <c r="J26" s="123" t="s">
        <v>45</v>
      </c>
      <c r="K26" s="123"/>
      <c r="L26" s="123"/>
      <c r="M26" s="42">
        <v>1000</v>
      </c>
      <c r="N26" s="24"/>
      <c r="O26" s="24">
        <f t="shared" si="1"/>
        <v>6482.4</v>
      </c>
    </row>
    <row r="27" spans="2:15" ht="15.75" thickTop="1" x14ac:dyDescent="0.25">
      <c r="B27" s="10"/>
      <c r="C27" s="98" t="s">
        <v>9</v>
      </c>
      <c r="D27" s="99"/>
      <c r="E27" s="100"/>
      <c r="F27" s="18">
        <f>F13-F25</f>
        <v>-572.80000000000018</v>
      </c>
      <c r="G27" s="18">
        <f>G13-G25</f>
        <v>-762.46</v>
      </c>
      <c r="H27" s="18">
        <f>H13-H25</f>
        <v>-335.26000000000022</v>
      </c>
      <c r="J27" s="123" t="s">
        <v>46</v>
      </c>
      <c r="K27" s="123"/>
      <c r="L27" s="123"/>
      <c r="M27" s="42"/>
      <c r="N27" s="24">
        <v>500</v>
      </c>
      <c r="O27" s="24">
        <f t="shared" si="1"/>
        <v>5982.4</v>
      </c>
    </row>
    <row r="28" spans="2:15" ht="15.75" thickBot="1" x14ac:dyDescent="0.3">
      <c r="B28" s="11"/>
      <c r="C28" s="83"/>
      <c r="D28" s="84"/>
      <c r="E28" s="85"/>
      <c r="F28" s="14"/>
      <c r="G28" s="12"/>
      <c r="H28" s="12"/>
      <c r="J28" s="124" t="s">
        <v>47</v>
      </c>
      <c r="K28" s="124"/>
      <c r="L28" s="124"/>
      <c r="M28" s="42">
        <v>250</v>
      </c>
      <c r="N28" s="24"/>
      <c r="O28" s="24">
        <f t="shared" si="1"/>
        <v>6232.4</v>
      </c>
    </row>
    <row r="29" spans="2:15" ht="16.5" thickTop="1" thickBot="1" x14ac:dyDescent="0.3">
      <c r="J29" s="101"/>
      <c r="K29" s="101"/>
      <c r="L29" s="101"/>
    </row>
    <row r="30" spans="2:15" ht="21.75" thickBot="1" x14ac:dyDescent="0.3">
      <c r="B30" s="86" t="s">
        <v>8</v>
      </c>
      <c r="C30" s="87"/>
      <c r="D30" s="87"/>
      <c r="E30" s="88"/>
      <c r="F30" s="3" t="s">
        <v>4</v>
      </c>
      <c r="G30" s="4" t="s">
        <v>5</v>
      </c>
      <c r="H30" s="2" t="s">
        <v>2</v>
      </c>
    </row>
    <row r="31" spans="2:15" x14ac:dyDescent="0.25">
      <c r="B31" s="89" t="s">
        <v>24</v>
      </c>
      <c r="C31" s="90"/>
      <c r="D31" s="90"/>
      <c r="E31" s="91"/>
      <c r="F31" s="7">
        <v>6805.2</v>
      </c>
      <c r="G31" s="5">
        <v>2008.16</v>
      </c>
      <c r="H31" s="22">
        <f>F31+G31</f>
        <v>8813.36</v>
      </c>
    </row>
    <row r="32" spans="2:15" x14ac:dyDescent="0.25">
      <c r="B32" s="92" t="s">
        <v>23</v>
      </c>
      <c r="C32" s="93"/>
      <c r="D32" s="93"/>
      <c r="E32" s="94"/>
      <c r="F32" s="15">
        <f>F27</f>
        <v>-572.80000000000018</v>
      </c>
      <c r="G32" s="15">
        <f>G27</f>
        <v>-762.46</v>
      </c>
      <c r="H32" s="41">
        <f>F32+G32</f>
        <v>-1335.2600000000002</v>
      </c>
      <c r="J32" s="23"/>
      <c r="K32" s="62"/>
      <c r="L32" s="23"/>
      <c r="M32" s="23"/>
      <c r="N32" s="23"/>
      <c r="O32" s="23"/>
    </row>
    <row r="33" spans="2:15" x14ac:dyDescent="0.25">
      <c r="B33" s="69" t="s">
        <v>37</v>
      </c>
      <c r="C33" s="70"/>
      <c r="D33" s="70"/>
      <c r="E33" s="71"/>
      <c r="F33" s="15">
        <f>F31+F32</f>
        <v>6232.4</v>
      </c>
      <c r="G33" s="15">
        <f>G31+G32</f>
        <v>1245.7</v>
      </c>
      <c r="H33" s="20">
        <f>F33+G33</f>
        <v>7478.0999999999995</v>
      </c>
      <c r="M33" s="24"/>
      <c r="N33" s="24"/>
      <c r="O33" s="24"/>
    </row>
    <row r="34" spans="2:15" ht="15.75" thickBot="1" x14ac:dyDescent="0.3">
      <c r="B34" s="72"/>
      <c r="C34" s="73"/>
      <c r="D34" s="73"/>
      <c r="E34" s="74"/>
      <c r="F34" s="8"/>
      <c r="G34" s="9"/>
      <c r="H34" s="63"/>
      <c r="I34" s="64"/>
      <c r="J34" s="101"/>
      <c r="K34" s="101"/>
      <c r="L34" s="101"/>
      <c r="M34" s="24"/>
      <c r="N34" s="24"/>
      <c r="O34" s="24"/>
    </row>
    <row r="35" spans="2:15" x14ac:dyDescent="0.25">
      <c r="J35" s="101"/>
      <c r="K35" s="101"/>
      <c r="L35" s="101"/>
      <c r="M35" s="24"/>
      <c r="N35" s="24"/>
      <c r="O35" s="24"/>
    </row>
    <row r="36" spans="2:15" x14ac:dyDescent="0.25">
      <c r="B36" s="102" t="s">
        <v>38</v>
      </c>
      <c r="C36" s="101"/>
      <c r="D36" s="101"/>
      <c r="E36" s="101"/>
      <c r="F36" s="101"/>
      <c r="G36" s="101"/>
      <c r="H36" s="101"/>
      <c r="J36" s="101"/>
      <c r="K36" s="101"/>
      <c r="L36" s="101"/>
      <c r="M36" s="24"/>
      <c r="N36" s="24"/>
      <c r="O36" s="24"/>
    </row>
    <row r="37" spans="2:15" x14ac:dyDescent="0.25">
      <c r="B37" s="101" t="s">
        <v>13</v>
      </c>
      <c r="C37" s="101"/>
      <c r="D37" s="101"/>
      <c r="E37" s="101"/>
      <c r="F37" s="101"/>
      <c r="G37" s="101"/>
      <c r="H37" s="101"/>
      <c r="J37" s="101"/>
      <c r="K37" s="101"/>
      <c r="L37" s="101"/>
      <c r="M37" s="24"/>
      <c r="N37" s="24"/>
      <c r="O37" s="24"/>
    </row>
    <row r="38" spans="2:15" x14ac:dyDescent="0.25">
      <c r="B38" s="101"/>
      <c r="C38" s="101"/>
      <c r="D38" s="101"/>
      <c r="E38" s="101"/>
      <c r="F38" s="101"/>
      <c r="G38" s="101"/>
      <c r="H38" s="101"/>
      <c r="J38" s="101"/>
      <c r="K38" s="101"/>
      <c r="L38" s="101"/>
      <c r="M38" s="24"/>
      <c r="N38" s="24"/>
      <c r="O38" s="24"/>
    </row>
    <row r="39" spans="2:15" x14ac:dyDescent="0.25">
      <c r="B39" s="101" t="s">
        <v>12</v>
      </c>
      <c r="C39" s="101"/>
      <c r="D39" s="101"/>
      <c r="E39" s="101"/>
      <c r="F39" s="101"/>
      <c r="G39" s="101"/>
      <c r="H39" s="101"/>
      <c r="J39" s="101"/>
      <c r="K39" s="101"/>
      <c r="L39" s="101"/>
      <c r="M39" s="24"/>
      <c r="N39" s="24"/>
      <c r="O39" s="24"/>
    </row>
    <row r="40" spans="2:15" x14ac:dyDescent="0.25">
      <c r="B40" s="101"/>
      <c r="C40" s="101"/>
      <c r="D40" s="101"/>
      <c r="E40" s="101"/>
      <c r="F40" s="101"/>
      <c r="G40" s="101"/>
      <c r="H40" s="101"/>
      <c r="J40" s="101"/>
      <c r="K40" s="101"/>
      <c r="L40" s="101"/>
    </row>
    <row r="41" spans="2:15" x14ac:dyDescent="0.25">
      <c r="B41" s="101" t="s">
        <v>14</v>
      </c>
      <c r="C41" s="101"/>
      <c r="D41" s="101"/>
      <c r="E41" s="101"/>
      <c r="F41" s="101"/>
      <c r="G41" s="101"/>
      <c r="H41" s="101"/>
    </row>
    <row r="42" spans="2:15" ht="9.75" customHeight="1" x14ac:dyDescent="0.25">
      <c r="B42" s="102" t="s">
        <v>15</v>
      </c>
      <c r="C42" s="101"/>
      <c r="D42" s="101"/>
      <c r="E42" s="101"/>
      <c r="F42" s="101"/>
      <c r="G42" s="101"/>
      <c r="H42" s="101"/>
    </row>
    <row r="43" spans="2:15" ht="9.75" customHeight="1" x14ac:dyDescent="0.25">
      <c r="B43" s="102" t="s">
        <v>30</v>
      </c>
      <c r="C43" s="102"/>
      <c r="D43" s="102"/>
      <c r="E43" s="102"/>
      <c r="F43" s="102"/>
      <c r="G43" s="102"/>
      <c r="H43" s="102"/>
    </row>
    <row r="44" spans="2:15" x14ac:dyDescent="0.25">
      <c r="B44" s="103" t="s">
        <v>31</v>
      </c>
      <c r="C44" s="101"/>
      <c r="D44" s="101"/>
      <c r="E44" s="101"/>
      <c r="F44" s="101"/>
      <c r="G44" s="101"/>
      <c r="H44" s="101"/>
    </row>
    <row r="45" spans="2:15" x14ac:dyDescent="0.25">
      <c r="B45" s="101" t="s">
        <v>16</v>
      </c>
      <c r="C45" s="101"/>
      <c r="D45" s="101"/>
      <c r="E45" s="101"/>
      <c r="F45" s="101"/>
      <c r="G45" s="101"/>
      <c r="H45" s="101"/>
    </row>
  </sheetData>
  <mergeCells count="57">
    <mergeCell ref="C12:E12"/>
    <mergeCell ref="C15:E15"/>
    <mergeCell ref="C22:E22"/>
    <mergeCell ref="C13:E13"/>
    <mergeCell ref="C17:E17"/>
    <mergeCell ref="C18:E18"/>
    <mergeCell ref="C16:E16"/>
    <mergeCell ref="J39:L39"/>
    <mergeCell ref="J40:L40"/>
    <mergeCell ref="J34:L34"/>
    <mergeCell ref="J35:L35"/>
    <mergeCell ref="J36:L36"/>
    <mergeCell ref="J37:L37"/>
    <mergeCell ref="J38:L38"/>
    <mergeCell ref="J29:L29"/>
    <mergeCell ref="J24:L24"/>
    <mergeCell ref="J25:L25"/>
    <mergeCell ref="J27:L27"/>
    <mergeCell ref="J26:L26"/>
    <mergeCell ref="J28:L28"/>
    <mergeCell ref="K17:O17"/>
    <mergeCell ref="J21:L21"/>
    <mergeCell ref="J20:L20"/>
    <mergeCell ref="J23:L23"/>
    <mergeCell ref="J22:L22"/>
    <mergeCell ref="C2:H3"/>
    <mergeCell ref="D4:G4"/>
    <mergeCell ref="C6:E6"/>
    <mergeCell ref="C9:E9"/>
    <mergeCell ref="C11:E11"/>
    <mergeCell ref="C10:E10"/>
    <mergeCell ref="D5:G5"/>
    <mergeCell ref="C7:E7"/>
    <mergeCell ref="C8:E8"/>
    <mergeCell ref="B45:H4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33:E33"/>
    <mergeCell ref="B34:E34"/>
    <mergeCell ref="C19:E19"/>
    <mergeCell ref="C20:E20"/>
    <mergeCell ref="C21:E21"/>
    <mergeCell ref="C25:E25"/>
    <mergeCell ref="C24:E24"/>
    <mergeCell ref="C28:E28"/>
    <mergeCell ref="B30:E30"/>
    <mergeCell ref="B31:E31"/>
    <mergeCell ref="B32:E32"/>
    <mergeCell ref="C23:E23"/>
    <mergeCell ref="C27:E27"/>
  </mergeCells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8"/>
  <sheetViews>
    <sheetView topLeftCell="A40" workbookViewId="0">
      <selection activeCell="J3" sqref="J3"/>
    </sheetView>
  </sheetViews>
  <sheetFormatPr defaultRowHeight="15" x14ac:dyDescent="0.25"/>
  <cols>
    <col min="4" max="4" width="13.42578125" customWidth="1"/>
    <col min="5" max="5" width="20.140625" customWidth="1"/>
    <col min="6" max="7" width="11.5703125" customWidth="1"/>
    <col min="8" max="8" width="12.5703125" customWidth="1"/>
  </cols>
  <sheetData>
    <row r="2" spans="1:8" x14ac:dyDescent="0.2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8" x14ac:dyDescent="0.25">
      <c r="A3" s="140"/>
      <c r="B3" s="140"/>
      <c r="C3" s="140"/>
      <c r="D3" s="140"/>
      <c r="E3" s="140"/>
      <c r="F3" s="140"/>
      <c r="G3" s="140"/>
      <c r="H3" s="140"/>
    </row>
    <row r="4" spans="1:8" x14ac:dyDescent="0.25">
      <c r="A4" s="140"/>
      <c r="B4" s="140"/>
      <c r="C4" s="140"/>
      <c r="D4" s="140"/>
      <c r="E4" s="140"/>
      <c r="F4" s="140"/>
      <c r="G4" s="140"/>
      <c r="H4" s="140"/>
    </row>
    <row r="5" spans="1:8" x14ac:dyDescent="0.25">
      <c r="A5" s="140"/>
      <c r="B5" s="140"/>
      <c r="C5" s="140"/>
      <c r="D5" s="140"/>
      <c r="E5" s="140"/>
      <c r="F5" s="140"/>
      <c r="G5" s="140"/>
      <c r="H5" s="140"/>
    </row>
    <row r="7" spans="1:8" x14ac:dyDescent="0.25">
      <c r="B7" s="122" t="s">
        <v>22</v>
      </c>
      <c r="C7" s="122"/>
      <c r="D7" s="122"/>
      <c r="E7" s="1"/>
      <c r="F7" s="23"/>
      <c r="G7" s="23"/>
      <c r="H7" s="23"/>
    </row>
    <row r="8" spans="1:8" x14ac:dyDescent="0.25">
      <c r="B8" s="121" t="s">
        <v>18</v>
      </c>
      <c r="C8" s="121"/>
      <c r="D8" s="121"/>
      <c r="E8" s="23" t="s">
        <v>49</v>
      </c>
      <c r="F8" s="23" t="s">
        <v>19</v>
      </c>
      <c r="G8" s="23" t="s">
        <v>20</v>
      </c>
      <c r="H8" s="23" t="s">
        <v>21</v>
      </c>
    </row>
    <row r="9" spans="1:8" x14ac:dyDescent="0.25">
      <c r="B9" s="101" t="s">
        <v>25</v>
      </c>
      <c r="C9" s="101"/>
      <c r="D9" s="101"/>
      <c r="F9" s="24"/>
      <c r="G9" s="24"/>
      <c r="H9" s="24">
        <v>4805.2</v>
      </c>
    </row>
    <row r="10" spans="1:8" x14ac:dyDescent="0.25">
      <c r="B10" s="101" t="s">
        <v>27</v>
      </c>
      <c r="C10" s="101"/>
      <c r="D10" s="101"/>
      <c r="E10" s="66">
        <v>45518</v>
      </c>
      <c r="F10" s="24"/>
      <c r="G10" s="24">
        <v>322.8</v>
      </c>
      <c r="H10" s="24">
        <f t="shared" ref="H10:H15" si="0">H9+F10-G10</f>
        <v>4482.3999999999996</v>
      </c>
    </row>
    <row r="11" spans="1:8" x14ac:dyDescent="0.25">
      <c r="B11" s="101" t="s">
        <v>42</v>
      </c>
      <c r="C11" s="101"/>
      <c r="D11" s="101"/>
      <c r="E11" s="66">
        <v>45596</v>
      </c>
      <c r="F11" s="24"/>
      <c r="G11" s="24">
        <v>1000</v>
      </c>
      <c r="H11" s="24">
        <f t="shared" si="0"/>
        <v>3482.3999999999996</v>
      </c>
    </row>
    <row r="12" spans="1:8" x14ac:dyDescent="0.25">
      <c r="B12" s="123" t="s">
        <v>41</v>
      </c>
      <c r="C12" s="123"/>
      <c r="D12" s="123"/>
      <c r="E12" s="65" t="s">
        <v>50</v>
      </c>
      <c r="F12" s="42">
        <v>1000</v>
      </c>
      <c r="G12" s="24">
        <v>1000</v>
      </c>
      <c r="H12" s="24">
        <f t="shared" si="0"/>
        <v>3482.3999999999996</v>
      </c>
    </row>
    <row r="13" spans="1:8" x14ac:dyDescent="0.25">
      <c r="B13" s="123" t="s">
        <v>45</v>
      </c>
      <c r="C13" s="123"/>
      <c r="D13" s="123"/>
      <c r="E13" s="65">
        <v>45602</v>
      </c>
      <c r="F13" s="42">
        <v>1000</v>
      </c>
      <c r="G13" s="24"/>
      <c r="H13" s="24">
        <f t="shared" si="0"/>
        <v>4482.3999999999996</v>
      </c>
    </row>
    <row r="14" spans="1:8" x14ac:dyDescent="0.25">
      <c r="B14" s="123" t="s">
        <v>46</v>
      </c>
      <c r="C14" s="123"/>
      <c r="D14" s="123"/>
      <c r="E14" s="65">
        <v>45607</v>
      </c>
      <c r="F14" s="42"/>
      <c r="G14" s="24">
        <v>500</v>
      </c>
      <c r="H14" s="24">
        <f t="shared" si="0"/>
        <v>3982.3999999999996</v>
      </c>
    </row>
    <row r="15" spans="1:8" x14ac:dyDescent="0.25">
      <c r="B15" s="124" t="s">
        <v>47</v>
      </c>
      <c r="C15" s="124"/>
      <c r="D15" s="124"/>
      <c r="E15" s="65">
        <v>45597</v>
      </c>
      <c r="F15" s="42">
        <v>250</v>
      </c>
      <c r="G15" s="24"/>
      <c r="H15" s="24">
        <f t="shared" si="0"/>
        <v>4232.3999999999996</v>
      </c>
    </row>
    <row r="17" spans="2:7" x14ac:dyDescent="0.25">
      <c r="B17" s="122" t="s">
        <v>22</v>
      </c>
      <c r="C17" s="122"/>
      <c r="D17" s="122"/>
      <c r="E17" s="23"/>
      <c r="F17" s="23"/>
      <c r="G17" s="23"/>
    </row>
    <row r="18" spans="2:7" x14ac:dyDescent="0.25">
      <c r="B18" s="121" t="s">
        <v>18</v>
      </c>
      <c r="C18" s="121"/>
      <c r="D18" s="121"/>
      <c r="E18" s="23" t="s">
        <v>19</v>
      </c>
      <c r="F18" s="23" t="s">
        <v>20</v>
      </c>
      <c r="G18" s="23" t="s">
        <v>21</v>
      </c>
    </row>
    <row r="19" spans="2:7" x14ac:dyDescent="0.25">
      <c r="B19" s="101" t="s">
        <v>51</v>
      </c>
      <c r="C19" s="101"/>
      <c r="D19" s="101"/>
      <c r="E19" s="24"/>
      <c r="F19" s="24"/>
      <c r="G19" s="24">
        <v>4238</v>
      </c>
    </row>
    <row r="20" spans="2:7" x14ac:dyDescent="0.25">
      <c r="B20" s="101" t="s">
        <v>52</v>
      </c>
      <c r="C20" s="101"/>
      <c r="D20" s="101"/>
      <c r="E20" s="24"/>
      <c r="F20" s="24">
        <v>2000</v>
      </c>
      <c r="G20" s="24">
        <f>G19+E20-F20</f>
        <v>2238</v>
      </c>
    </row>
    <row r="21" spans="2:7" x14ac:dyDescent="0.25">
      <c r="B21" s="101" t="s">
        <v>53</v>
      </c>
      <c r="C21" s="101"/>
      <c r="D21" s="101"/>
      <c r="E21" s="24"/>
      <c r="F21" s="24">
        <v>80</v>
      </c>
      <c r="G21" s="24">
        <f t="shared" ref="G21:G25" si="1">G20+E21-F21</f>
        <v>2158</v>
      </c>
    </row>
    <row r="22" spans="2:7" x14ac:dyDescent="0.25">
      <c r="B22" s="101" t="s">
        <v>54</v>
      </c>
      <c r="C22" s="101"/>
      <c r="D22" s="101"/>
      <c r="E22" s="24"/>
      <c r="F22" s="24">
        <v>352.8</v>
      </c>
      <c r="G22" s="24">
        <f t="shared" si="1"/>
        <v>1805.2</v>
      </c>
    </row>
    <row r="23" spans="2:7" x14ac:dyDescent="0.25">
      <c r="B23" s="141" t="s">
        <v>55</v>
      </c>
      <c r="C23" s="101"/>
      <c r="D23" s="101"/>
      <c r="E23" s="24">
        <v>3000</v>
      </c>
      <c r="G23" s="24">
        <f t="shared" si="1"/>
        <v>4805.2</v>
      </c>
    </row>
    <row r="24" spans="2:7" x14ac:dyDescent="0.25">
      <c r="B24" s="141" t="s">
        <v>56</v>
      </c>
      <c r="C24" s="101"/>
      <c r="D24" s="101"/>
      <c r="E24" s="24">
        <v>2000</v>
      </c>
      <c r="F24" s="24"/>
      <c r="G24" s="24">
        <f t="shared" si="1"/>
        <v>6805.2</v>
      </c>
    </row>
    <row r="25" spans="2:7" x14ac:dyDescent="0.25">
      <c r="B25" s="101" t="s">
        <v>57</v>
      </c>
      <c r="C25" s="101"/>
      <c r="D25" s="101"/>
      <c r="E25" s="24"/>
      <c r="F25" s="24">
        <v>2000</v>
      </c>
      <c r="G25" s="24">
        <f t="shared" si="1"/>
        <v>4805.2</v>
      </c>
    </row>
    <row r="26" spans="2:7" x14ac:dyDescent="0.25">
      <c r="B26" s="142" t="s">
        <v>2</v>
      </c>
      <c r="C26" s="142"/>
      <c r="D26" s="142"/>
      <c r="E26" s="67">
        <f>SUM(E20:E25)</f>
        <v>5000</v>
      </c>
      <c r="F26" s="67">
        <f>SUM(F20:F25)</f>
        <v>4432.8</v>
      </c>
      <c r="G26" s="24">
        <f>E26-F26+G19</f>
        <v>4805.2</v>
      </c>
    </row>
    <row r="28" spans="2:7" x14ac:dyDescent="0.25">
      <c r="B28" s="122" t="s">
        <v>22</v>
      </c>
      <c r="C28" s="122"/>
      <c r="D28" s="122"/>
      <c r="E28" s="23"/>
      <c r="F28" s="23"/>
      <c r="G28" s="23"/>
    </row>
    <row r="29" spans="2:7" x14ac:dyDescent="0.25">
      <c r="B29" s="121" t="s">
        <v>18</v>
      </c>
      <c r="C29" s="121"/>
      <c r="D29" s="121"/>
      <c r="E29" s="23" t="s">
        <v>19</v>
      </c>
      <c r="F29" s="23" t="s">
        <v>20</v>
      </c>
      <c r="G29" s="23" t="s">
        <v>21</v>
      </c>
    </row>
    <row r="30" spans="2:7" x14ac:dyDescent="0.25">
      <c r="B30" s="101" t="s">
        <v>58</v>
      </c>
      <c r="C30" s="101"/>
      <c r="D30" s="101"/>
      <c r="E30" s="24">
        <v>3000</v>
      </c>
      <c r="F30" s="24"/>
      <c r="G30" s="24">
        <f>E30</f>
        <v>3000</v>
      </c>
    </row>
    <row r="31" spans="2:7" x14ac:dyDescent="0.25">
      <c r="B31" s="101" t="s">
        <v>59</v>
      </c>
      <c r="C31" s="101"/>
      <c r="D31" s="101"/>
      <c r="E31" s="24">
        <v>3000</v>
      </c>
      <c r="F31" s="24"/>
      <c r="G31" s="68">
        <f t="shared" ref="G31:G32" si="2">G30+E31-F31</f>
        <v>6000</v>
      </c>
    </row>
    <row r="32" spans="2:7" x14ac:dyDescent="0.25">
      <c r="B32" s="101" t="s">
        <v>60</v>
      </c>
      <c r="C32" s="101"/>
      <c r="D32" s="101"/>
      <c r="E32" s="24">
        <v>3000</v>
      </c>
      <c r="F32" s="24"/>
      <c r="G32" s="68">
        <f t="shared" si="2"/>
        <v>9000</v>
      </c>
    </row>
    <row r="33" spans="2:7" x14ac:dyDescent="0.25">
      <c r="B33" s="101" t="s">
        <v>61</v>
      </c>
      <c r="C33" s="101"/>
      <c r="D33" s="101"/>
      <c r="E33" s="24">
        <v>2000</v>
      </c>
      <c r="F33" s="24"/>
      <c r="G33" s="68">
        <f>G32+E33-F33</f>
        <v>11000</v>
      </c>
    </row>
    <row r="34" spans="2:7" x14ac:dyDescent="0.25">
      <c r="B34" s="101" t="s">
        <v>62</v>
      </c>
      <c r="C34" s="101"/>
      <c r="D34" s="101"/>
      <c r="E34" s="24"/>
      <c r="F34" s="24">
        <v>2000</v>
      </c>
      <c r="G34" s="68">
        <f t="shared" ref="G34:G40" si="3">G33+E34-F34</f>
        <v>9000</v>
      </c>
    </row>
    <row r="35" spans="2:7" x14ac:dyDescent="0.25">
      <c r="B35" s="101" t="s">
        <v>63</v>
      </c>
      <c r="C35" s="101"/>
      <c r="D35" s="101"/>
      <c r="E35" s="24"/>
      <c r="F35" s="24">
        <v>140</v>
      </c>
      <c r="G35" s="68">
        <f t="shared" si="3"/>
        <v>8860</v>
      </c>
    </row>
    <row r="36" spans="2:7" x14ac:dyDescent="0.25">
      <c r="B36" s="101" t="s">
        <v>64</v>
      </c>
      <c r="C36" s="101"/>
      <c r="D36" s="101"/>
      <c r="E36" s="24"/>
      <c r="F36" s="24">
        <v>860</v>
      </c>
      <c r="G36" s="68">
        <f t="shared" si="3"/>
        <v>8000</v>
      </c>
    </row>
    <row r="37" spans="2:7" x14ac:dyDescent="0.25">
      <c r="B37" s="101" t="s">
        <v>65</v>
      </c>
      <c r="C37" s="101"/>
      <c r="D37" s="101"/>
      <c r="E37" s="24"/>
      <c r="F37" s="24">
        <v>2000</v>
      </c>
      <c r="G37" s="68">
        <f t="shared" si="3"/>
        <v>6000</v>
      </c>
    </row>
    <row r="38" spans="2:7" x14ac:dyDescent="0.25">
      <c r="B38" s="101" t="s">
        <v>66</v>
      </c>
      <c r="C38" s="101"/>
      <c r="D38" s="101"/>
      <c r="E38" s="24"/>
      <c r="F38" s="24">
        <v>3000</v>
      </c>
      <c r="G38" s="68">
        <f t="shared" si="3"/>
        <v>3000</v>
      </c>
    </row>
    <row r="39" spans="2:7" x14ac:dyDescent="0.25">
      <c r="B39" s="101" t="s">
        <v>67</v>
      </c>
      <c r="C39" s="101"/>
      <c r="D39" s="101"/>
      <c r="F39" s="24">
        <v>2000</v>
      </c>
      <c r="G39" s="68">
        <f t="shared" si="3"/>
        <v>1000</v>
      </c>
    </row>
    <row r="40" spans="2:7" x14ac:dyDescent="0.25">
      <c r="B40" s="143" t="s">
        <v>68</v>
      </c>
      <c r="C40" s="101"/>
      <c r="D40" s="101"/>
      <c r="F40" s="24">
        <v>122</v>
      </c>
      <c r="G40" s="68">
        <f t="shared" si="3"/>
        <v>878</v>
      </c>
    </row>
    <row r="41" spans="2:7" x14ac:dyDescent="0.25">
      <c r="B41" s="142" t="s">
        <v>2</v>
      </c>
      <c r="C41" s="142"/>
      <c r="D41" s="142"/>
      <c r="E41">
        <f>SUM(E28:E40)</f>
        <v>11000</v>
      </c>
      <c r="F41">
        <f>SUM(F28:F40)</f>
        <v>10122</v>
      </c>
      <c r="G41" s="24">
        <f>E41-F41</f>
        <v>878</v>
      </c>
    </row>
    <row r="42" spans="2:7" x14ac:dyDescent="0.25">
      <c r="B42" s="101"/>
      <c r="C42" s="101"/>
      <c r="D42" s="101"/>
    </row>
    <row r="43" spans="2:7" x14ac:dyDescent="0.25">
      <c r="B43" s="101" t="s">
        <v>69</v>
      </c>
      <c r="C43" s="101"/>
      <c r="D43" s="101"/>
    </row>
    <row r="44" spans="2:7" x14ac:dyDescent="0.25">
      <c r="B44" s="121" t="s">
        <v>18</v>
      </c>
      <c r="C44" s="121"/>
      <c r="D44" s="121"/>
      <c r="E44" s="23" t="s">
        <v>70</v>
      </c>
      <c r="F44" s="23" t="s">
        <v>20</v>
      </c>
      <c r="G44" s="23" t="s">
        <v>21</v>
      </c>
    </row>
    <row r="45" spans="2:7" x14ac:dyDescent="0.25">
      <c r="B45" s="101" t="s">
        <v>71</v>
      </c>
      <c r="C45" s="101"/>
      <c r="D45" s="101"/>
      <c r="E45" s="24">
        <v>20000</v>
      </c>
      <c r="F45" s="24"/>
      <c r="G45" s="24">
        <v>20000</v>
      </c>
    </row>
    <row r="46" spans="2:7" x14ac:dyDescent="0.25">
      <c r="B46" s="101" t="s">
        <v>72</v>
      </c>
      <c r="C46" s="101"/>
      <c r="D46" s="101"/>
      <c r="E46" s="24">
        <v>3000</v>
      </c>
      <c r="F46" s="24">
        <v>3000</v>
      </c>
      <c r="G46" s="24">
        <v>20000</v>
      </c>
    </row>
    <row r="47" spans="2:7" x14ac:dyDescent="0.25">
      <c r="B47" s="101" t="s">
        <v>73</v>
      </c>
      <c r="C47" s="101"/>
      <c r="D47" s="101"/>
      <c r="E47" s="24"/>
      <c r="F47" s="24">
        <v>20000</v>
      </c>
      <c r="G47" s="24">
        <v>0</v>
      </c>
    </row>
    <row r="48" spans="2:7" x14ac:dyDescent="0.25">
      <c r="B48" s="101" t="s">
        <v>2</v>
      </c>
      <c r="C48" s="101"/>
      <c r="D48" s="101"/>
      <c r="E48" s="24">
        <f>E45+E46</f>
        <v>23000</v>
      </c>
      <c r="F48" s="24">
        <f>F46+F47</f>
        <v>23000</v>
      </c>
      <c r="G48" s="24">
        <f>E48-F48</f>
        <v>0</v>
      </c>
    </row>
  </sheetData>
  <mergeCells count="41">
    <mergeCell ref="B48:D48"/>
    <mergeCell ref="B43:D43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A2:H5"/>
    <mergeCell ref="B13:D13"/>
    <mergeCell ref="B14:D14"/>
    <mergeCell ref="B15:D15"/>
    <mergeCell ref="B7:D7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1F4916F-0E2A-4B09-96DA-8C8E5BCCB498}"/>
</file>

<file path=customXml/itemProps2.xml><?xml version="1.0" encoding="utf-8"?>
<ds:datastoreItem xmlns:ds="http://schemas.openxmlformats.org/officeDocument/2006/customXml" ds:itemID="{3F3D3434-2775-476B-BA03-2E312AE97F17}"/>
</file>

<file path=customXml/itemProps3.xml><?xml version="1.0" encoding="utf-8"?>
<ds:datastoreItem xmlns:ds="http://schemas.openxmlformats.org/officeDocument/2006/customXml" ds:itemID="{8695243F-8A4E-4ECB-BDB3-D11A42AC6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william campbell</cp:lastModifiedBy>
  <cp:lastPrinted>2025-08-11T11:00:59Z</cp:lastPrinted>
  <dcterms:created xsi:type="dcterms:W3CDTF">2021-02-08T10:24:10Z</dcterms:created>
  <dcterms:modified xsi:type="dcterms:W3CDTF">2025-08-23T18:58:09Z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